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AFA9C6BB-E9F6-4958-A075-05B079B9B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77" i="11" l="1"/>
  <c r="E77" i="11"/>
  <c r="G77" i="11"/>
  <c r="M77" i="11"/>
  <c r="O77" i="11"/>
  <c r="Q77" i="11"/>
  <c r="S74" i="11"/>
  <c r="S75" i="11"/>
  <c r="S76" i="11"/>
  <c r="I73" i="11"/>
  <c r="I74" i="11"/>
  <c r="I75" i="11"/>
  <c r="I76" i="11"/>
  <c r="S73" i="11"/>
  <c r="O49" i="8"/>
  <c r="Q49" i="8"/>
  <c r="S48" i="8"/>
  <c r="S47" i="8"/>
  <c r="S46" i="8"/>
  <c r="S45" i="8"/>
  <c r="S49" i="8" s="1"/>
  <c r="K49" i="8"/>
  <c r="I49" i="8"/>
  <c r="M48" i="8"/>
  <c r="M47" i="8"/>
  <c r="M4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8" i="8"/>
  <c r="G11" i="15"/>
  <c r="C10" i="15"/>
  <c r="G9" i="13"/>
  <c r="S10" i="6"/>
  <c r="E10" i="13"/>
  <c r="G8" i="13" s="1"/>
  <c r="G10" i="13" s="1"/>
  <c r="I10" i="13"/>
  <c r="K9" i="13" s="1"/>
  <c r="I9" i="12"/>
  <c r="I10" i="12"/>
  <c r="I11" i="12"/>
  <c r="I12" i="12"/>
  <c r="I25" i="12" s="1"/>
  <c r="C8" i="15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8" i="12"/>
  <c r="H19" i="7"/>
  <c r="O25" i="12"/>
  <c r="M25" i="12"/>
  <c r="K25" i="12"/>
  <c r="G25" i="12"/>
  <c r="E25" i="12"/>
  <c r="C25" i="12"/>
  <c r="I9" i="11"/>
  <c r="I10" i="11"/>
  <c r="I11" i="11"/>
  <c r="I77" i="11" s="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8" i="11"/>
  <c r="S9" i="11"/>
  <c r="S10" i="11"/>
  <c r="S77" i="11" s="1"/>
  <c r="U74" i="11" s="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8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8" i="10"/>
  <c r="E40" i="10"/>
  <c r="G40" i="10"/>
  <c r="K40" i="10"/>
  <c r="M40" i="10"/>
  <c r="O40" i="10"/>
  <c r="F89" i="9"/>
  <c r="F85" i="9"/>
  <c r="O82" i="9"/>
  <c r="M82" i="9"/>
  <c r="G82" i="9"/>
  <c r="E8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" i="9"/>
  <c r="O14" i="7"/>
  <c r="S14" i="7"/>
  <c r="Q14" i="7"/>
  <c r="M14" i="7"/>
  <c r="K14" i="7"/>
  <c r="I14" i="7"/>
  <c r="Q9" i="6"/>
  <c r="Q8" i="6"/>
  <c r="O10" i="6"/>
  <c r="M10" i="6"/>
  <c r="K10" i="6"/>
  <c r="AH24" i="3"/>
  <c r="AF24" i="3"/>
  <c r="AD24" i="3"/>
  <c r="AA24" i="3"/>
  <c r="W24" i="3"/>
  <c r="S24" i="3"/>
  <c r="Q24" i="3"/>
  <c r="W70" i="1"/>
  <c r="E70" i="1"/>
  <c r="K70" i="1"/>
  <c r="O70" i="1"/>
  <c r="U70" i="1"/>
  <c r="G70" i="1"/>
  <c r="Q40" i="10" l="1"/>
  <c r="I40" i="10"/>
  <c r="M49" i="8"/>
  <c r="K8" i="13"/>
  <c r="K10" i="13" s="1"/>
  <c r="C9" i="15"/>
  <c r="U76" i="11"/>
  <c r="U75" i="11"/>
  <c r="U73" i="11"/>
  <c r="K74" i="11"/>
  <c r="K73" i="11"/>
  <c r="K76" i="11"/>
  <c r="K75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C7" i="15"/>
  <c r="C11" i="15" s="1"/>
  <c r="E7" i="15" s="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K48" i="11"/>
  <c r="K44" i="11"/>
  <c r="K16" i="11"/>
  <c r="K12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K63" i="11"/>
  <c r="K59" i="11"/>
  <c r="K51" i="11"/>
  <c r="K43" i="11"/>
  <c r="K39" i="11"/>
  <c r="K35" i="11"/>
  <c r="K31" i="11"/>
  <c r="K27" i="11"/>
  <c r="K23" i="11"/>
  <c r="K19" i="11"/>
  <c r="K15" i="11"/>
  <c r="K11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U24" i="11"/>
  <c r="U20" i="11"/>
  <c r="U16" i="11"/>
  <c r="U12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U8" i="11"/>
  <c r="K8" i="11"/>
  <c r="AJ24" i="3"/>
  <c r="Q25" i="12"/>
  <c r="I82" i="9"/>
  <c r="Q82" i="9"/>
  <c r="Q10" i="6"/>
  <c r="Y70" i="1"/>
  <c r="U77" i="11" l="1"/>
  <c r="K28" i="11"/>
  <c r="K60" i="11"/>
  <c r="K47" i="11"/>
  <c r="K67" i="11"/>
  <c r="K32" i="11"/>
  <c r="K64" i="11"/>
  <c r="K20" i="11"/>
  <c r="K77" i="11" s="1"/>
  <c r="K36" i="11"/>
  <c r="K52" i="11"/>
  <c r="K68" i="11"/>
  <c r="K55" i="11"/>
  <c r="K71" i="11"/>
  <c r="K24" i="11"/>
  <c r="K40" i="11"/>
  <c r="K56" i="11"/>
  <c r="K72" i="11"/>
  <c r="E9" i="15"/>
  <c r="E10" i="15"/>
  <c r="E8" i="15"/>
  <c r="E11" i="15" l="1"/>
</calcChain>
</file>

<file path=xl/sharedStrings.xml><?xml version="1.0" encoding="utf-8"?>
<sst xmlns="http://schemas.openxmlformats.org/spreadsheetml/2006/main" count="813" uniqueCount="224">
  <si>
    <t>صندوق سرمایه‌گذاری توسعه ممتاز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</si>
  <si>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</si>
  <si>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</si>
  <si>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</si>
  <si>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</si>
  <si>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</si>
  <si>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</si>
  <si>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</si>
  <si>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</si>
  <si>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</si>
  <si>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</si>
  <si>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</si>
  <si>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</si>
  <si>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</si>
  <si>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</si>
  <si>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</si>
  <si>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</si>
  <si>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بندرعباس</t>
  </si>
  <si>
    <t>پتروشیمی آبادان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</si>
  <si>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</si>
  <si>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</si>
  <si>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</si>
  <si>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</si>
  <si>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</si>
  <si>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</si>
  <si>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</si>
  <si>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پتروشیمی‌شیراز</t>
  </si>
  <si>
    <t>پلیمر آریا ساسول</t>
  </si>
  <si>
    <t>تامین سرمایه امید</t>
  </si>
  <si>
    <t>تامین سرمایه بانک ملت</t>
  </si>
  <si>
    <t>تامین سرمایه لوتوس پارسیان</t>
  </si>
  <si>
    <t>توسعه معدنی و صنعتی صبانور</t>
  </si>
  <si>
    <t>توسعه‌معادن‌وفلزات‌</t>
  </si>
  <si>
    <t>تولید نیروی برق آبادان</t>
  </si>
  <si>
    <t>تولید و توسعه سرب روی ایرانیان</t>
  </si>
  <si>
    <t>ح . توسعه‌معادن‌وفلزات‌</t>
  </si>
  <si>
    <t>داروپخش‌ (هلدینگ‌</t>
  </si>
  <si>
    <t>داروسازی کاسپین تامین</t>
  </si>
  <si>
    <t>زغال سنگ پروده طبس</t>
  </si>
  <si>
    <t>س. نفت و گاز و پتروشیمی تأمین</t>
  </si>
  <si>
    <t>سپنتا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</si>
  <si>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</si>
  <si>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</si>
  <si>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</si>
  <si>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</si>
  <si>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</si>
  <si>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</si>
  <si>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 فارس و خوزستان</t>
  </si>
  <si>
    <t>سیمان‌ کرمان‌</t>
  </si>
  <si>
    <t>شرکت آهن و فولاد ارفع</t>
  </si>
  <si>
    <t>شیرپاستوریزه پگاه گیلان</t>
  </si>
  <si>
    <t>صنایع پتروشیمی کرمانشاه</t>
  </si>
  <si>
    <t>صنعت غذایی کورش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</si>
  <si>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</si>
  <si>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</si>
  <si>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</si>
  <si>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</si>
  <si>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</si>
  <si>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گ.مدیریت ارزش سرمایه ص ب کشوری</t>
  </si>
  <si>
    <t>گروه پتروشیمی س. ایرانیان</t>
  </si>
  <si>
    <t>گروه دارویی سبحان</t>
  </si>
  <si>
    <t>گروه مپنا (سهامی عام)</t>
  </si>
  <si>
    <t>گسترش صنایع روی ایرانیان</t>
  </si>
  <si>
    <t>گسترش نفت و گاز پارسیان</t>
  </si>
  <si>
    <t>گلتاش‌</t>
  </si>
  <si>
    <t>لیزینگ کارآفرین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</si>
  <si>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</si>
  <si>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</si>
  <si>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</si>
  <si>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</si>
  <si>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کالسیمین‌</t>
  </si>
  <si>
    <t>کشتیرانی جمهوری اسلامی ایران</t>
  </si>
  <si>
    <t>کویر تایر</t>
  </si>
  <si>
    <t>سپید ماکیان</t>
  </si>
  <si>
    <t>ح . داروپخش‌ (هلدینگ‌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</si>
  <si>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</si>
  <si>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</si>
  <si>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</si>
  <si>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</si>
  <si>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</si>
  <si>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</si>
  <si>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</si>
  <si>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</si>
  <si>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</si>
  <si>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</si>
  <si>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</si>
  <si>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</si>
  <si>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</si>
  <si>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</si>
  <si>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</si>
  <si>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</si>
  <si>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</si>
  <si>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</si>
  <si>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</si>
  <si>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</si>
  <si>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</si>
  <si>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</si>
  <si>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</si>
  <si>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</si>
  <si>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</si>
  <si>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</si>
  <si>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</si>
  <si>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</si>
  <si>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</si>
  <si>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اسنادخزانه-م22بودجه97-000428</t>
  </si>
  <si>
    <t>1398/03/26</t>
  </si>
  <si>
    <t>1400/04/28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</si>
  <si>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</si>
  <si>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</si>
  <si>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</si>
  <si>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</si>
  <si>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</si>
  <si>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</si>
  <si>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</si>
  <si>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</si>
  <si>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</si>
  <si>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</si>
  <si>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</si>
  <si>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</si>
  <si>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</si>
  <si>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</si>
  <si>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</si>
  <si>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</si>
  <si>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</si>
  <si>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</si>
  <si>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</si>
  <si>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</si>
  <si>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</si>
  <si>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</si>
  <si>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</si>
  <si>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</si>
  <si>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</si>
  <si>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</si>
  <si>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</si>
  <si>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</si>
  <si>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</si>
  <si>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</si>
  <si>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</si>
  <si>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</si>
  <si>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</si>
  <si>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</si>
  <si>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</si>
  <si>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</si>
  <si>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</si>
  <si>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</si>
  <si>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</si>
  <si>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</si>
  <si>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</si>
  <si>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</si>
  <si>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</si>
  <si>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</si>
  <si>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</si>
  <si>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</si>
  <si>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</si>
  <si>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</si>
  <si>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</si>
  <si>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</si>
  <si>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</si>
  <si>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</si>
  <si>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</si>
  <si>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</si>
  <si>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</si>
  <si>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</si>
  <si>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1400/04/29</t>
  </si>
  <si>
    <t>1400/03/29</t>
  </si>
  <si>
    <t>1400/04/20</t>
  </si>
  <si>
    <t>1400/04/10</t>
  </si>
  <si>
    <t>1400/03/30</t>
  </si>
  <si>
    <t>1400/03/18</t>
  </si>
  <si>
    <t>1400/04/09</t>
  </si>
  <si>
    <t>1400/04/13</t>
  </si>
  <si>
    <t>1400/03/08</t>
  </si>
  <si>
    <t>1400/04/27</t>
  </si>
  <si>
    <t>1400/04/02</t>
  </si>
  <si>
    <t>1400/02/29</t>
  </si>
  <si>
    <t>1400/03/12</t>
  </si>
  <si>
    <t>1400/03/23</t>
  </si>
  <si>
    <t>1400/04/24</t>
  </si>
  <si>
    <t>1400/01/25</t>
  </si>
  <si>
    <t>1400/03/10</t>
  </si>
  <si>
    <t>1400/02/26</t>
  </si>
  <si>
    <t>1400/02/25</t>
  </si>
  <si>
    <t>1400/03/25</t>
  </si>
  <si>
    <t>1400/03/01</t>
  </si>
  <si>
    <t>1400/02/28</t>
  </si>
  <si>
    <t>1400/04/06</t>
  </si>
  <si>
    <t>1400/03/05</t>
  </si>
  <si>
    <t>بهای فروش</t>
  </si>
  <si>
    <t>ارزش دفتری</t>
  </si>
  <si>
    <t>سود و زیان ناشی از تغییر قیمت</t>
  </si>
  <si>
    <t>سود و زیان ناشی از فروش</t>
  </si>
  <si>
    <t>م .صنایع و معادن احیاء سپاهان</t>
  </si>
  <si>
    <t>ح . گلتاش‌</t>
  </si>
  <si>
    <t>ح . پتروشیمی جم</t>
  </si>
  <si>
    <t>پتروشیمی نوری</t>
  </si>
  <si>
    <t>اسنادخزانه-م11بودجه98-001013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</si>
  <si>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</si>
  <si>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</si>
  <si>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</si>
  <si>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</si>
  <si>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</si>
  <si>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</si>
  <si>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</si>
  <si>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</si>
  <si>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</si>
  <si>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</si>
  <si>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</si>
  <si>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</si>
  <si>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</si>
  <si>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</si>
  <si>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</si>
  <si>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</si>
  <si>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</si>
  <si>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>از ابتدای سال مالی</t>
  </si>
  <si>
    <t>تا پایان ماه</t>
  </si>
  <si>
    <t>سایر درآمدهای تنزیل سود سهام</t>
  </si>
  <si>
    <t>مدیریت ارزش سرمایه ص ب کشوری (ومدیر1)</t>
  </si>
  <si>
    <t> 1,216,605</t>
  </si>
  <si>
    <t>لیزینگ کارآفرین (ولکار1)</t>
  </si>
  <si>
    <t>202,768 </t>
  </si>
  <si>
    <t>صنعت غذایی کورش (غکورش1)</t>
  </si>
  <si>
    <t>194,657 </t>
  </si>
  <si>
    <t> تولید و توسعه سرب روی ایرانیان (فتوسا1)</t>
  </si>
  <si>
    <t>130 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</si>
</sst>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2" fillId="0" borderId="0" xfId="2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10" fontId="2" fillId="0" borderId="0" xfId="1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2" applyNumberFormat="1" applyFont="1" applyFill="1"/>
    <xf numFmtId="10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A977D52-1BC4-490A-95C5-DB3819652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D505-7241-4E59-B3D5-C4F06A0B0157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8"/>
  <sheetViews>
    <sheetView rightToLeft="1" workbookViewId="0">
      <selection activeCell="L88" sqref="L88"/>
    </sheetView>
  </sheetViews>
  <sheetFormatPr defaultRowHeight="24" x14ac:dyDescent="0.55000000000000004"/>
  <cols>
    <col min="1" max="1" width="40.85546875" style="6" bestFit="1" customWidth="1"/>
    <col min="2" max="2" width="1" style="6" customWidth="1"/>
    <col min="3" max="3" width="20.5703125" style="6" bestFit="1" customWidth="1"/>
    <col min="4" max="4" width="1" style="6" customWidth="1"/>
    <col min="5" max="5" width="22.42578125" style="6" bestFit="1" customWidth="1"/>
    <col min="6" max="6" width="1" style="6" customWidth="1"/>
    <col min="7" max="7" width="16.7109375" style="6" bestFit="1" customWidth="1"/>
    <col min="8" max="8" width="1" style="6" customWidth="1"/>
    <col min="9" max="9" width="18" style="6" bestFit="1" customWidth="1"/>
    <col min="10" max="10" width="1" style="6" customWidth="1"/>
    <col min="11" max="11" width="24.85546875" style="6" bestFit="1" customWidth="1"/>
    <col min="12" max="12" width="1" style="6" customWidth="1"/>
    <col min="13" max="13" width="20.5703125" style="6" bestFit="1" customWidth="1"/>
    <col min="14" max="14" width="1" style="6" customWidth="1"/>
    <col min="15" max="15" width="22.42578125" style="6" bestFit="1" customWidth="1"/>
    <col min="16" max="16" width="1" style="6" customWidth="1"/>
    <col min="17" max="17" width="16.7109375" style="6" bestFit="1" customWidth="1"/>
    <col min="18" max="18" width="1" style="6" customWidth="1"/>
    <col min="19" max="19" width="18" style="6" bestFit="1" customWidth="1"/>
    <col min="20" max="20" width="1" style="6" customWidth="1"/>
    <col min="21" max="21" width="24.85546875" style="6" bestFit="1" customWidth="1"/>
    <col min="22" max="22" width="1" style="6" customWidth="1"/>
    <col min="23" max="23" width="9.140625" style="6" customWidth="1"/>
    <col min="24" max="16384" width="9.140625" style="6"/>
  </cols>
  <sheetData>
    <row r="2" spans="1:21" ht="24.75" x14ac:dyDescent="0.5500000000000000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24.75" x14ac:dyDescent="0.55000000000000004">
      <c r="A3" s="38" t="s">
        <v>147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24.75" x14ac:dyDescent="0.5500000000000000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6" spans="1:21" ht="24.75" x14ac:dyDescent="0.55000000000000004">
      <c r="A6" s="40" t="s">
        <v>3</v>
      </c>
      <c r="C6" s="39" t="s">
        <v>149</v>
      </c>
      <c r="D6" s="39" t="s">
        <v>149</v>
      </c>
      <c r="E6" s="39" t="s">
        <v>149</v>
      </c>
      <c r="F6" s="39" t="s">
        <v>149</v>
      </c>
      <c r="G6" s="39" t="s">
        <v>149</v>
      </c>
      <c r="H6" s="39" t="s">
        <v>149</v>
      </c>
      <c r="I6" s="39" t="s">
        <v>149</v>
      </c>
      <c r="J6" s="39" t="s">
        <v>149</v>
      </c>
      <c r="K6" s="39" t="s">
        <v>149</v>
      </c>
      <c r="M6" s="39" t="s">
        <v>150</v>
      </c>
      <c r="N6" s="39" t="s">
        <v>150</v>
      </c>
      <c r="O6" s="39" t="s">
        <v>150</v>
      </c>
      <c r="P6" s="39" t="s">
        <v>150</v>
      </c>
      <c r="Q6" s="39" t="s">
        <v>150</v>
      </c>
      <c r="R6" s="39" t="s">
        <v>150</v>
      </c>
      <c r="S6" s="39" t="s">
        <v>150</v>
      </c>
      <c r="T6" s="39" t="s">
        <v>150</v>
      </c>
      <c r="U6" s="39" t="s">
        <v>150</v>
      </c>
    </row>
    <row r="7" spans="1:21" ht="24.75" x14ac:dyDescent="0.55000000000000004">
      <c r="A7" s="39" t="s">
        <v>3</v>
      </c>
      <c r="C7" s="39" t="s">
        <v>197</v>
      </c>
      <c r="E7" s="39" t="s">
        <v>198</v>
      </c>
      <c r="G7" s="39" t="s">
        <v>199</v>
      </c>
      <c r="I7" s="39" t="s">
        <v>137</v>
      </c>
      <c r="K7" s="39" t="s">
        <v>200</v>
      </c>
      <c r="M7" s="39" t="s">
        <v>197</v>
      </c>
      <c r="O7" s="39" t="s">
        <v>198</v>
      </c>
      <c r="Q7" s="39" t="s">
        <v>199</v>
      </c>
      <c r="S7" s="39" t="s">
        <v>137</v>
      </c>
      <c r="U7" s="39" t="s">
        <v>200</v>
      </c>
    </row>
    <row r="8" spans="1:21" x14ac:dyDescent="0.55000000000000004">
      <c r="A8" s="6" t="s">
        <v>75</v>
      </c>
      <c r="C8" s="6">
        <v>0</v>
      </c>
      <c r="E8" s="6">
        <v>0</v>
      </c>
      <c r="G8" s="6">
        <v>130779086</v>
      </c>
      <c r="I8" s="6">
        <f>C8+E8+G8</f>
        <v>130779086</v>
      </c>
      <c r="K8" s="23">
        <f>I8/$I$77</f>
        <v>4.1158262994964813E-4</v>
      </c>
      <c r="M8" s="6">
        <v>0</v>
      </c>
      <c r="O8" s="6">
        <v>0</v>
      </c>
      <c r="Q8" s="6">
        <v>130779086</v>
      </c>
      <c r="S8" s="6">
        <f>M8+O8+Q8</f>
        <v>130779086</v>
      </c>
      <c r="U8" s="23">
        <f>S8/$S$77</f>
        <v>8.2142804294361538E-4</v>
      </c>
    </row>
    <row r="9" spans="1:21" x14ac:dyDescent="0.55000000000000004">
      <c r="A9" s="6" t="s">
        <v>65</v>
      </c>
      <c r="C9" s="6">
        <v>31453195</v>
      </c>
      <c r="E9" s="6">
        <v>-189624620</v>
      </c>
      <c r="G9" s="6">
        <v>319227485</v>
      </c>
      <c r="I9" s="6">
        <f t="shared" ref="I9:I73" si="0">C9+E9+G9</f>
        <v>161056060</v>
      </c>
      <c r="K9" s="23">
        <f t="shared" ref="K9:K73" si="1">I9/$I$77</f>
        <v>5.0686909330539538E-4</v>
      </c>
      <c r="M9" s="6">
        <v>31453195</v>
      </c>
      <c r="O9" s="6">
        <v>0</v>
      </c>
      <c r="Q9" s="6">
        <v>319227485</v>
      </c>
      <c r="S9" s="6">
        <f t="shared" ref="S9:S74" si="2">M9+O9+Q9</f>
        <v>350680680</v>
      </c>
      <c r="U9" s="23">
        <f t="shared" ref="U9:U74" si="3">S9/$S$77</f>
        <v>2.20263769598861E-3</v>
      </c>
    </row>
    <row r="10" spans="1:21" x14ac:dyDescent="0.55000000000000004">
      <c r="A10" s="6" t="s">
        <v>35</v>
      </c>
      <c r="C10" s="6">
        <v>0</v>
      </c>
      <c r="E10" s="6">
        <v>-250208687</v>
      </c>
      <c r="G10" s="6">
        <v>0</v>
      </c>
      <c r="I10" s="6">
        <f t="shared" si="0"/>
        <v>-250208687</v>
      </c>
      <c r="K10" s="23">
        <f t="shared" si="1"/>
        <v>-7.8744662148585694E-4</v>
      </c>
      <c r="M10" s="6">
        <v>0</v>
      </c>
      <c r="O10" s="6">
        <v>0</v>
      </c>
      <c r="Q10" s="6">
        <v>0</v>
      </c>
      <c r="S10" s="6">
        <f t="shared" si="2"/>
        <v>0</v>
      </c>
      <c r="U10" s="23">
        <f t="shared" si="3"/>
        <v>0</v>
      </c>
    </row>
    <row r="11" spans="1:21" x14ac:dyDescent="0.55000000000000004">
      <c r="A11" s="6" t="s">
        <v>41</v>
      </c>
      <c r="C11" s="6">
        <v>0</v>
      </c>
      <c r="E11" s="6">
        <v>430213786</v>
      </c>
      <c r="G11" s="6">
        <v>2829488453</v>
      </c>
      <c r="I11" s="6">
        <f t="shared" si="0"/>
        <v>3259702239</v>
      </c>
      <c r="K11" s="23">
        <f t="shared" si="1"/>
        <v>1.025880254569432E-2</v>
      </c>
      <c r="M11" s="6">
        <v>0</v>
      </c>
      <c r="O11" s="6">
        <v>3328572470</v>
      </c>
      <c r="Q11" s="6">
        <v>2931921285</v>
      </c>
      <c r="S11" s="6">
        <f t="shared" si="2"/>
        <v>6260493755</v>
      </c>
      <c r="U11" s="23">
        <f t="shared" si="3"/>
        <v>3.9322381661471284E-2</v>
      </c>
    </row>
    <row r="12" spans="1:21" x14ac:dyDescent="0.55000000000000004">
      <c r="A12" s="6" t="s">
        <v>30</v>
      </c>
      <c r="C12" s="6">
        <v>0</v>
      </c>
      <c r="E12" s="6">
        <v>2092753584</v>
      </c>
      <c r="G12" s="6">
        <v>-1584714489</v>
      </c>
      <c r="I12" s="6">
        <f t="shared" si="0"/>
        <v>508039095</v>
      </c>
      <c r="K12" s="23">
        <f t="shared" si="1"/>
        <v>1.598880013868113E-3</v>
      </c>
      <c r="M12" s="6">
        <v>0</v>
      </c>
      <c r="O12" s="6">
        <v>0</v>
      </c>
      <c r="Q12" s="6">
        <v>-1584714489</v>
      </c>
      <c r="S12" s="6">
        <f t="shared" si="2"/>
        <v>-1584714489</v>
      </c>
      <c r="U12" s="23">
        <f t="shared" si="3"/>
        <v>-9.9536474916460393E-3</v>
      </c>
    </row>
    <row r="13" spans="1:21" x14ac:dyDescent="0.55000000000000004">
      <c r="A13" s="6" t="s">
        <v>50</v>
      </c>
      <c r="C13" s="6">
        <v>0</v>
      </c>
      <c r="E13" s="6">
        <v>81733537</v>
      </c>
      <c r="G13" s="6">
        <v>-13419</v>
      </c>
      <c r="I13" s="6">
        <f t="shared" si="0"/>
        <v>81720118</v>
      </c>
      <c r="K13" s="23">
        <f t="shared" si="1"/>
        <v>2.5718623760863097E-4</v>
      </c>
      <c r="M13" s="6">
        <v>9819548</v>
      </c>
      <c r="O13" s="6">
        <v>90542415</v>
      </c>
      <c r="Q13" s="6">
        <v>118175237</v>
      </c>
      <c r="S13" s="6">
        <f t="shared" si="2"/>
        <v>218537200</v>
      </c>
      <c r="U13" s="23">
        <f t="shared" si="3"/>
        <v>1.3726398463006345E-3</v>
      </c>
    </row>
    <row r="14" spans="1:21" x14ac:dyDescent="0.55000000000000004">
      <c r="A14" s="6" t="s">
        <v>60</v>
      </c>
      <c r="C14" s="6">
        <v>0</v>
      </c>
      <c r="E14" s="6">
        <v>377340432</v>
      </c>
      <c r="G14" s="6">
        <v>-375938747</v>
      </c>
      <c r="I14" s="6">
        <f t="shared" si="0"/>
        <v>1401685</v>
      </c>
      <c r="K14" s="23">
        <f t="shared" si="1"/>
        <v>4.4113261248895149E-6</v>
      </c>
      <c r="M14" s="6">
        <v>1013959927</v>
      </c>
      <c r="O14" s="6">
        <v>0</v>
      </c>
      <c r="Q14" s="6">
        <v>-4235299058</v>
      </c>
      <c r="S14" s="6">
        <f t="shared" si="2"/>
        <v>-3221339131</v>
      </c>
      <c r="U14" s="23">
        <f t="shared" si="3"/>
        <v>-2.023334448166289E-2</v>
      </c>
    </row>
    <row r="15" spans="1:21" x14ac:dyDescent="0.55000000000000004">
      <c r="A15" s="6" t="s">
        <v>58</v>
      </c>
      <c r="C15" s="6">
        <v>0</v>
      </c>
      <c r="E15" s="6">
        <v>-476867226</v>
      </c>
      <c r="G15" s="6">
        <v>1534547188</v>
      </c>
      <c r="I15" s="6">
        <f t="shared" si="0"/>
        <v>1057679962</v>
      </c>
      <c r="K15" s="23">
        <f t="shared" si="1"/>
        <v>3.3286874355812819E-3</v>
      </c>
      <c r="M15" s="6">
        <v>0</v>
      </c>
      <c r="O15" s="6">
        <v>0</v>
      </c>
      <c r="Q15" s="6">
        <v>1534547188</v>
      </c>
      <c r="S15" s="6">
        <f t="shared" si="2"/>
        <v>1534547188</v>
      </c>
      <c r="U15" s="23">
        <f t="shared" si="3"/>
        <v>9.6385449080403293E-3</v>
      </c>
    </row>
    <row r="16" spans="1:21" x14ac:dyDescent="0.55000000000000004">
      <c r="A16" s="6" t="s">
        <v>70</v>
      </c>
      <c r="C16" s="6">
        <v>0</v>
      </c>
      <c r="E16" s="6">
        <v>-2053038254</v>
      </c>
      <c r="G16" s="6">
        <v>3986024478</v>
      </c>
      <c r="I16" s="6">
        <f t="shared" si="0"/>
        <v>1932986224</v>
      </c>
      <c r="K16" s="23">
        <f t="shared" si="1"/>
        <v>6.0834157667255737E-3</v>
      </c>
      <c r="M16" s="6">
        <v>0</v>
      </c>
      <c r="O16" s="6">
        <v>0</v>
      </c>
      <c r="Q16" s="6">
        <v>3986024478</v>
      </c>
      <c r="S16" s="6">
        <f t="shared" si="2"/>
        <v>3986024478</v>
      </c>
      <c r="U16" s="23">
        <f t="shared" si="3"/>
        <v>2.5036360065162761E-2</v>
      </c>
    </row>
    <row r="17" spans="1:21" x14ac:dyDescent="0.55000000000000004">
      <c r="A17" s="6" t="s">
        <v>68</v>
      </c>
      <c r="C17" s="6">
        <v>994321690</v>
      </c>
      <c r="E17" s="6">
        <v>5401015724</v>
      </c>
      <c r="G17" s="6">
        <v>-2321810272</v>
      </c>
      <c r="I17" s="6">
        <f t="shared" si="0"/>
        <v>4073527142</v>
      </c>
      <c r="K17" s="23">
        <f t="shared" si="1"/>
        <v>1.2820039239879944E-2</v>
      </c>
      <c r="M17" s="6">
        <v>994321690</v>
      </c>
      <c r="O17" s="6">
        <v>-2888015977</v>
      </c>
      <c r="Q17" s="6">
        <v>-2321810272</v>
      </c>
      <c r="S17" s="6">
        <f t="shared" si="2"/>
        <v>-4215504559</v>
      </c>
      <c r="U17" s="23">
        <f t="shared" si="3"/>
        <v>-2.6477732532243409E-2</v>
      </c>
    </row>
    <row r="18" spans="1:21" x14ac:dyDescent="0.55000000000000004">
      <c r="A18" s="6" t="s">
        <v>19</v>
      </c>
      <c r="C18" s="6">
        <v>9405658045</v>
      </c>
      <c r="E18" s="6">
        <v>-9931255667</v>
      </c>
      <c r="G18" s="6">
        <v>-1101113786</v>
      </c>
      <c r="I18" s="6">
        <f t="shared" si="0"/>
        <v>-1626711408</v>
      </c>
      <c r="K18" s="23">
        <f t="shared" si="1"/>
        <v>-5.1195201002837342E-3</v>
      </c>
      <c r="M18" s="6">
        <v>9405658045</v>
      </c>
      <c r="O18" s="6">
        <v>-11090352824</v>
      </c>
      <c r="Q18" s="6">
        <v>-1101113786</v>
      </c>
      <c r="S18" s="6">
        <f t="shared" si="2"/>
        <v>-2785808565</v>
      </c>
      <c r="U18" s="23">
        <f t="shared" si="3"/>
        <v>-1.7497761664762756E-2</v>
      </c>
    </row>
    <row r="19" spans="1:21" x14ac:dyDescent="0.55000000000000004">
      <c r="A19" s="6" t="s">
        <v>25</v>
      </c>
      <c r="C19" s="6">
        <v>4361153074</v>
      </c>
      <c r="E19" s="6">
        <v>-208092579</v>
      </c>
      <c r="G19" s="6">
        <v>1341707546</v>
      </c>
      <c r="I19" s="6">
        <f t="shared" si="0"/>
        <v>5494768041</v>
      </c>
      <c r="K19" s="23">
        <f t="shared" si="1"/>
        <v>1.7292910896150905E-2</v>
      </c>
      <c r="M19" s="6">
        <v>4361153074</v>
      </c>
      <c r="O19" s="6">
        <v>3446078070</v>
      </c>
      <c r="Q19" s="6">
        <v>1558239872</v>
      </c>
      <c r="S19" s="6">
        <f t="shared" si="2"/>
        <v>9365471016</v>
      </c>
      <c r="U19" s="23">
        <f t="shared" si="3"/>
        <v>5.8824853141411566E-2</v>
      </c>
    </row>
    <row r="20" spans="1:21" x14ac:dyDescent="0.55000000000000004">
      <c r="A20" s="6" t="s">
        <v>39</v>
      </c>
      <c r="C20" s="6">
        <v>0</v>
      </c>
      <c r="E20" s="6">
        <v>4749505691</v>
      </c>
      <c r="G20" s="6">
        <v>614302182</v>
      </c>
      <c r="I20" s="6">
        <f t="shared" si="0"/>
        <v>5363807873</v>
      </c>
      <c r="K20" s="23">
        <f t="shared" si="1"/>
        <v>1.6880758372282617E-2</v>
      </c>
      <c r="M20" s="6">
        <v>0</v>
      </c>
      <c r="O20" s="6">
        <v>0</v>
      </c>
      <c r="Q20" s="6">
        <v>614302182</v>
      </c>
      <c r="S20" s="6">
        <f t="shared" si="2"/>
        <v>614302182</v>
      </c>
      <c r="U20" s="23">
        <f t="shared" si="3"/>
        <v>3.8584536302406383E-3</v>
      </c>
    </row>
    <row r="21" spans="1:21" x14ac:dyDescent="0.55000000000000004">
      <c r="A21" s="6" t="s">
        <v>22</v>
      </c>
      <c r="C21" s="6">
        <v>0</v>
      </c>
      <c r="E21" s="6">
        <v>7163236744</v>
      </c>
      <c r="G21" s="6">
        <v>1157045763</v>
      </c>
      <c r="I21" s="6">
        <f t="shared" si="0"/>
        <v>8320282507</v>
      </c>
      <c r="K21" s="23">
        <f t="shared" si="1"/>
        <v>2.6185255310280358E-2</v>
      </c>
      <c r="M21" s="6">
        <v>3806854740</v>
      </c>
      <c r="O21" s="6">
        <v>0</v>
      </c>
      <c r="Q21" s="6">
        <v>-2700571201</v>
      </c>
      <c r="S21" s="6">
        <f t="shared" si="2"/>
        <v>1106283539</v>
      </c>
      <c r="U21" s="23">
        <f t="shared" si="3"/>
        <v>6.9486058526323303E-3</v>
      </c>
    </row>
    <row r="22" spans="1:21" x14ac:dyDescent="0.55000000000000004">
      <c r="A22" s="6" t="s">
        <v>191</v>
      </c>
      <c r="C22" s="6">
        <v>0</v>
      </c>
      <c r="E22" s="6">
        <v>0</v>
      </c>
      <c r="G22" s="6">
        <v>0</v>
      </c>
      <c r="I22" s="6">
        <f t="shared" si="0"/>
        <v>0</v>
      </c>
      <c r="K22" s="23">
        <f t="shared" si="1"/>
        <v>0</v>
      </c>
      <c r="M22" s="6">
        <v>0</v>
      </c>
      <c r="O22" s="6">
        <v>0</v>
      </c>
      <c r="Q22" s="6">
        <v>-706984853</v>
      </c>
      <c r="S22" s="6">
        <f t="shared" si="2"/>
        <v>-706984853</v>
      </c>
      <c r="U22" s="23">
        <f t="shared" si="3"/>
        <v>-4.4405967494723858E-3</v>
      </c>
    </row>
    <row r="23" spans="1:21" x14ac:dyDescent="0.55000000000000004">
      <c r="A23" s="6" t="s">
        <v>57</v>
      </c>
      <c r="C23" s="6">
        <v>1477674537</v>
      </c>
      <c r="E23" s="6">
        <v>-131148614</v>
      </c>
      <c r="G23" s="6">
        <v>0</v>
      </c>
      <c r="I23" s="6">
        <f t="shared" si="0"/>
        <v>1346525923</v>
      </c>
      <c r="K23" s="23">
        <f t="shared" si="1"/>
        <v>4.2377317171624629E-3</v>
      </c>
      <c r="M23" s="6">
        <v>1477674537</v>
      </c>
      <c r="O23" s="6">
        <v>1159173781</v>
      </c>
      <c r="Q23" s="6">
        <v>127229155</v>
      </c>
      <c r="S23" s="6">
        <f t="shared" si="2"/>
        <v>2764077473</v>
      </c>
      <c r="U23" s="23">
        <f t="shared" si="3"/>
        <v>1.7361267910917529E-2</v>
      </c>
    </row>
    <row r="24" spans="1:21" x14ac:dyDescent="0.55000000000000004">
      <c r="A24" s="6" t="s">
        <v>26</v>
      </c>
      <c r="C24" s="6">
        <v>0</v>
      </c>
      <c r="E24" s="6">
        <v>9957441943</v>
      </c>
      <c r="G24" s="6">
        <v>0</v>
      </c>
      <c r="I24" s="6">
        <f t="shared" si="0"/>
        <v>9957441943</v>
      </c>
      <c r="K24" s="23">
        <f t="shared" si="1"/>
        <v>3.133765702010545E-2</v>
      </c>
      <c r="M24" s="6">
        <v>1135789850</v>
      </c>
      <c r="O24" s="6">
        <v>2303303171</v>
      </c>
      <c r="Q24" s="6">
        <v>-1948741753</v>
      </c>
      <c r="S24" s="6">
        <f t="shared" si="2"/>
        <v>1490351268</v>
      </c>
      <c r="U24" s="23">
        <f t="shared" si="3"/>
        <v>9.3609487787043848E-3</v>
      </c>
    </row>
    <row r="25" spans="1:21" x14ac:dyDescent="0.55000000000000004">
      <c r="A25" s="6" t="s">
        <v>64</v>
      </c>
      <c r="C25" s="6">
        <v>0</v>
      </c>
      <c r="E25" s="6">
        <v>468597904</v>
      </c>
      <c r="G25" s="6">
        <v>0</v>
      </c>
      <c r="I25" s="6">
        <f t="shared" si="0"/>
        <v>468597904</v>
      </c>
      <c r="K25" s="23">
        <f t="shared" si="1"/>
        <v>1.4747522988286731E-3</v>
      </c>
      <c r="M25" s="6">
        <v>0</v>
      </c>
      <c r="O25" s="6">
        <v>-1387049787</v>
      </c>
      <c r="Q25" s="6">
        <v>-543284163</v>
      </c>
      <c r="S25" s="6">
        <f t="shared" si="2"/>
        <v>-1930333950</v>
      </c>
      <c r="U25" s="23">
        <f t="shared" si="3"/>
        <v>-1.2124495492927047E-2</v>
      </c>
    </row>
    <row r="26" spans="1:21" x14ac:dyDescent="0.55000000000000004">
      <c r="A26" s="6" t="s">
        <v>21</v>
      </c>
      <c r="C26" s="6">
        <v>0</v>
      </c>
      <c r="E26" s="6">
        <v>7834650652</v>
      </c>
      <c r="G26" s="6">
        <v>0</v>
      </c>
      <c r="I26" s="6">
        <f t="shared" si="0"/>
        <v>7834650652</v>
      </c>
      <c r="K26" s="23">
        <f t="shared" si="1"/>
        <v>2.4656894452427091E-2</v>
      </c>
      <c r="M26" s="6">
        <v>0</v>
      </c>
      <c r="O26" s="6">
        <v>9266905774</v>
      </c>
      <c r="Q26" s="6">
        <v>-1430120428</v>
      </c>
      <c r="S26" s="6">
        <f t="shared" si="2"/>
        <v>7836785346</v>
      </c>
      <c r="U26" s="23">
        <f t="shared" si="3"/>
        <v>4.9223124634270525E-2</v>
      </c>
    </row>
    <row r="27" spans="1:21" x14ac:dyDescent="0.55000000000000004">
      <c r="A27" s="6" t="s">
        <v>67</v>
      </c>
      <c r="C27" s="6">
        <v>0</v>
      </c>
      <c r="E27" s="6">
        <v>3068939750</v>
      </c>
      <c r="G27" s="6">
        <v>0</v>
      </c>
      <c r="I27" s="6">
        <f t="shared" si="0"/>
        <v>3068939750</v>
      </c>
      <c r="K27" s="23">
        <f t="shared" si="1"/>
        <v>9.6584425850935809E-3</v>
      </c>
      <c r="M27" s="6">
        <v>3043608405</v>
      </c>
      <c r="O27" s="6">
        <v>-8103077782</v>
      </c>
      <c r="Q27" s="6">
        <v>-2675686457</v>
      </c>
      <c r="S27" s="6">
        <f t="shared" si="2"/>
        <v>-7735155834</v>
      </c>
      <c r="U27" s="23">
        <f t="shared" si="3"/>
        <v>-4.8584786091764774E-2</v>
      </c>
    </row>
    <row r="28" spans="1:21" x14ac:dyDescent="0.55000000000000004">
      <c r="A28" s="6" t="s">
        <v>192</v>
      </c>
      <c r="C28" s="6">
        <v>0</v>
      </c>
      <c r="E28" s="6">
        <v>0</v>
      </c>
      <c r="G28" s="6">
        <v>0</v>
      </c>
      <c r="I28" s="6">
        <f t="shared" si="0"/>
        <v>0</v>
      </c>
      <c r="K28" s="23">
        <f t="shared" si="1"/>
        <v>0</v>
      </c>
      <c r="M28" s="6">
        <v>0</v>
      </c>
      <c r="O28" s="6">
        <v>0</v>
      </c>
      <c r="Q28" s="6">
        <v>-1497288242</v>
      </c>
      <c r="S28" s="6">
        <f t="shared" si="2"/>
        <v>-1497288242</v>
      </c>
      <c r="U28" s="23">
        <f t="shared" si="3"/>
        <v>-9.4045201565986346E-3</v>
      </c>
    </row>
    <row r="29" spans="1:21" x14ac:dyDescent="0.55000000000000004">
      <c r="A29" s="6" t="s">
        <v>59</v>
      </c>
      <c r="C29" s="6">
        <v>0</v>
      </c>
      <c r="E29" s="6">
        <v>15587668</v>
      </c>
      <c r="G29" s="6">
        <v>0</v>
      </c>
      <c r="I29" s="6">
        <f t="shared" si="0"/>
        <v>15587668</v>
      </c>
      <c r="K29" s="23">
        <f t="shared" si="1"/>
        <v>4.9056875884741783E-5</v>
      </c>
      <c r="M29" s="6">
        <v>0</v>
      </c>
      <c r="O29" s="6">
        <v>-294433809</v>
      </c>
      <c r="Q29" s="6">
        <v>-4209053906</v>
      </c>
      <c r="S29" s="6">
        <f t="shared" si="2"/>
        <v>-4503487715</v>
      </c>
      <c r="U29" s="23">
        <f t="shared" si="3"/>
        <v>-2.8286564872865561E-2</v>
      </c>
    </row>
    <row r="30" spans="1:21" x14ac:dyDescent="0.55000000000000004">
      <c r="A30" s="6" t="s">
        <v>193</v>
      </c>
      <c r="C30" s="6">
        <v>0</v>
      </c>
      <c r="E30" s="6">
        <v>0</v>
      </c>
      <c r="G30" s="6">
        <v>0</v>
      </c>
      <c r="I30" s="6">
        <f t="shared" si="0"/>
        <v>0</v>
      </c>
      <c r="K30" s="23">
        <f t="shared" si="1"/>
        <v>0</v>
      </c>
      <c r="M30" s="6">
        <v>0</v>
      </c>
      <c r="O30" s="6">
        <v>0</v>
      </c>
      <c r="Q30" s="6">
        <v>747360656</v>
      </c>
      <c r="S30" s="6">
        <f t="shared" si="2"/>
        <v>747360656</v>
      </c>
      <c r="U30" s="23">
        <f t="shared" si="3"/>
        <v>4.6941985894528773E-3</v>
      </c>
    </row>
    <row r="31" spans="1:21" x14ac:dyDescent="0.55000000000000004">
      <c r="A31" s="6" t="s">
        <v>194</v>
      </c>
      <c r="C31" s="6">
        <v>0</v>
      </c>
      <c r="E31" s="6">
        <v>0</v>
      </c>
      <c r="G31" s="6">
        <v>0</v>
      </c>
      <c r="I31" s="6">
        <f t="shared" si="0"/>
        <v>0</v>
      </c>
      <c r="K31" s="23">
        <f t="shared" si="1"/>
        <v>0</v>
      </c>
      <c r="M31" s="6">
        <v>0</v>
      </c>
      <c r="O31" s="6">
        <v>0</v>
      </c>
      <c r="Q31" s="6">
        <v>-2340165148</v>
      </c>
      <c r="S31" s="6">
        <f t="shared" si="2"/>
        <v>-2340165148</v>
      </c>
      <c r="U31" s="23">
        <f t="shared" si="3"/>
        <v>-1.4698659674731907E-2</v>
      </c>
    </row>
    <row r="32" spans="1:21" x14ac:dyDescent="0.55000000000000004">
      <c r="A32" s="6" t="s">
        <v>44</v>
      </c>
      <c r="C32" s="6">
        <v>7061424169</v>
      </c>
      <c r="E32" s="6">
        <v>6591104570</v>
      </c>
      <c r="G32" s="6">
        <v>0</v>
      </c>
      <c r="I32" s="6">
        <f t="shared" si="0"/>
        <v>13652528739</v>
      </c>
      <c r="K32" s="23">
        <f t="shared" si="1"/>
        <v>4.2966684167381114E-2</v>
      </c>
      <c r="M32" s="6">
        <v>7061424169</v>
      </c>
      <c r="O32" s="6">
        <v>-1632869424</v>
      </c>
      <c r="Q32" s="6">
        <v>0</v>
      </c>
      <c r="S32" s="6">
        <f t="shared" si="2"/>
        <v>5428554745</v>
      </c>
      <c r="U32" s="23">
        <f t="shared" si="3"/>
        <v>3.4096943453157544E-2</v>
      </c>
    </row>
    <row r="33" spans="1:21" x14ac:dyDescent="0.55000000000000004">
      <c r="A33" s="6" t="s">
        <v>32</v>
      </c>
      <c r="C33" s="6">
        <v>4609118026</v>
      </c>
      <c r="E33" s="6">
        <v>37290130621</v>
      </c>
      <c r="G33" s="6">
        <v>0</v>
      </c>
      <c r="I33" s="6">
        <f t="shared" si="0"/>
        <v>41899248647</v>
      </c>
      <c r="K33" s="23">
        <f t="shared" si="1"/>
        <v>0.1318636142712184</v>
      </c>
      <c r="M33" s="6">
        <v>4609118026</v>
      </c>
      <c r="O33" s="6">
        <v>21973938461</v>
      </c>
      <c r="Q33" s="6">
        <v>0</v>
      </c>
      <c r="S33" s="6">
        <f t="shared" si="2"/>
        <v>26583056487</v>
      </c>
      <c r="U33" s="23">
        <f t="shared" si="3"/>
        <v>0.16696911359034877</v>
      </c>
    </row>
    <row r="34" spans="1:21" x14ac:dyDescent="0.55000000000000004">
      <c r="A34" s="6" t="s">
        <v>36</v>
      </c>
      <c r="C34" s="6">
        <v>1818976655</v>
      </c>
      <c r="E34" s="6">
        <v>2494102149</v>
      </c>
      <c r="G34" s="6">
        <v>0</v>
      </c>
      <c r="I34" s="6">
        <f t="shared" si="0"/>
        <v>4313078804</v>
      </c>
      <c r="K34" s="23">
        <f t="shared" si="1"/>
        <v>1.3573946504951128E-2</v>
      </c>
      <c r="M34" s="6">
        <v>1818976655</v>
      </c>
      <c r="O34" s="6">
        <v>672846483</v>
      </c>
      <c r="Q34" s="6">
        <v>0</v>
      </c>
      <c r="S34" s="6">
        <f t="shared" si="2"/>
        <v>2491823138</v>
      </c>
      <c r="U34" s="23">
        <f t="shared" si="3"/>
        <v>1.5651228848693424E-2</v>
      </c>
    </row>
    <row r="35" spans="1:21" x14ac:dyDescent="0.55000000000000004">
      <c r="A35" s="6" t="s">
        <v>40</v>
      </c>
      <c r="C35" s="6">
        <v>6187235928</v>
      </c>
      <c r="E35" s="6">
        <v>3844953988</v>
      </c>
      <c r="G35" s="6">
        <v>0</v>
      </c>
      <c r="I35" s="6">
        <f t="shared" si="0"/>
        <v>10032189916</v>
      </c>
      <c r="K35" s="23">
        <f t="shared" si="1"/>
        <v>3.15729008060327E-2</v>
      </c>
      <c r="M35" s="6">
        <v>6187235928</v>
      </c>
      <c r="O35" s="6">
        <v>-2157356073</v>
      </c>
      <c r="Q35" s="6">
        <v>0</v>
      </c>
      <c r="S35" s="6">
        <f t="shared" si="2"/>
        <v>4029879855</v>
      </c>
      <c r="U35" s="23">
        <f t="shared" si="3"/>
        <v>2.5311817231927668E-2</v>
      </c>
    </row>
    <row r="36" spans="1:21" x14ac:dyDescent="0.55000000000000004">
      <c r="A36" s="6" t="s">
        <v>47</v>
      </c>
      <c r="C36" s="6">
        <v>0</v>
      </c>
      <c r="E36" s="6">
        <v>15371595131</v>
      </c>
      <c r="G36" s="6">
        <v>0</v>
      </c>
      <c r="I36" s="6">
        <f t="shared" si="0"/>
        <v>15371595131</v>
      </c>
      <c r="K36" s="23">
        <f t="shared" si="1"/>
        <v>4.8376860123782991E-2</v>
      </c>
      <c r="M36" s="6">
        <v>3965332368</v>
      </c>
      <c r="O36" s="6">
        <v>10339262456</v>
      </c>
      <c r="Q36" s="6">
        <v>0</v>
      </c>
      <c r="S36" s="6">
        <f t="shared" si="2"/>
        <v>14304594824</v>
      </c>
      <c r="U36" s="23">
        <f t="shared" si="3"/>
        <v>8.9847663649979106E-2</v>
      </c>
    </row>
    <row r="37" spans="1:21" x14ac:dyDescent="0.55000000000000004">
      <c r="A37" s="6" t="s">
        <v>55</v>
      </c>
      <c r="C37" s="6">
        <v>3758819670</v>
      </c>
      <c r="E37" s="6">
        <v>-49648781</v>
      </c>
      <c r="G37" s="6">
        <v>0</v>
      </c>
      <c r="I37" s="6">
        <f t="shared" si="0"/>
        <v>3709170889</v>
      </c>
      <c r="K37" s="23">
        <f t="shared" si="1"/>
        <v>1.1673352032964157E-2</v>
      </c>
      <c r="M37" s="6">
        <v>3758819670</v>
      </c>
      <c r="O37" s="6">
        <v>-1688058572</v>
      </c>
      <c r="Q37" s="6">
        <v>0</v>
      </c>
      <c r="S37" s="6">
        <f t="shared" si="2"/>
        <v>2070761098</v>
      </c>
      <c r="U37" s="23">
        <f t="shared" si="3"/>
        <v>1.3006523352930545E-2</v>
      </c>
    </row>
    <row r="38" spans="1:21" x14ac:dyDescent="0.55000000000000004">
      <c r="A38" s="6" t="s">
        <v>51</v>
      </c>
      <c r="C38" s="6">
        <v>0</v>
      </c>
      <c r="E38" s="6">
        <v>17372434983</v>
      </c>
      <c r="G38" s="6">
        <v>0</v>
      </c>
      <c r="I38" s="6">
        <f t="shared" si="0"/>
        <v>17372434983</v>
      </c>
      <c r="K38" s="23">
        <f t="shared" si="1"/>
        <v>5.4673822073755825E-2</v>
      </c>
      <c r="M38" s="6">
        <v>1967662400</v>
      </c>
      <c r="O38" s="6">
        <v>1991517623</v>
      </c>
      <c r="Q38" s="6">
        <v>0</v>
      </c>
      <c r="S38" s="6">
        <f t="shared" si="2"/>
        <v>3959180023</v>
      </c>
      <c r="U38" s="23">
        <f t="shared" si="3"/>
        <v>2.4867749098310323E-2</v>
      </c>
    </row>
    <row r="39" spans="1:21" x14ac:dyDescent="0.55000000000000004">
      <c r="A39" s="6" t="s">
        <v>17</v>
      </c>
      <c r="C39" s="6">
        <v>5624308417</v>
      </c>
      <c r="E39" s="6">
        <v>-6504894417</v>
      </c>
      <c r="G39" s="6">
        <v>0</v>
      </c>
      <c r="I39" s="6">
        <f t="shared" si="0"/>
        <v>-880586000</v>
      </c>
      <c r="K39" s="23">
        <f t="shared" si="1"/>
        <v>-2.7713445082254273E-3</v>
      </c>
      <c r="M39" s="6">
        <v>5624308417</v>
      </c>
      <c r="O39" s="6">
        <v>-9275467158</v>
      </c>
      <c r="Q39" s="6">
        <v>0</v>
      </c>
      <c r="S39" s="6">
        <f t="shared" si="2"/>
        <v>-3651158741</v>
      </c>
      <c r="U39" s="23">
        <f t="shared" si="3"/>
        <v>-2.2933056582885927E-2</v>
      </c>
    </row>
    <row r="40" spans="1:21" x14ac:dyDescent="0.55000000000000004">
      <c r="A40" s="6" t="s">
        <v>69</v>
      </c>
      <c r="C40" s="6">
        <v>0</v>
      </c>
      <c r="E40" s="6">
        <v>7943440732</v>
      </c>
      <c r="G40" s="6">
        <v>0</v>
      </c>
      <c r="I40" s="6">
        <f t="shared" si="0"/>
        <v>7943440732</v>
      </c>
      <c r="K40" s="23">
        <f t="shared" si="1"/>
        <v>2.4999274175426783E-2</v>
      </c>
      <c r="M40" s="6">
        <v>6811326873</v>
      </c>
      <c r="O40" s="6">
        <v>8548297200</v>
      </c>
      <c r="Q40" s="6">
        <v>0</v>
      </c>
      <c r="S40" s="6">
        <f t="shared" si="2"/>
        <v>15359624073</v>
      </c>
      <c r="U40" s="23">
        <f t="shared" si="3"/>
        <v>9.6474339502831769E-2</v>
      </c>
    </row>
    <row r="41" spans="1:21" x14ac:dyDescent="0.55000000000000004">
      <c r="A41" s="6" t="s">
        <v>49</v>
      </c>
      <c r="C41" s="6">
        <v>0</v>
      </c>
      <c r="E41" s="6">
        <v>4504720778</v>
      </c>
      <c r="G41" s="6">
        <v>0</v>
      </c>
      <c r="I41" s="6">
        <f t="shared" si="0"/>
        <v>4504720778</v>
      </c>
      <c r="K41" s="23">
        <f t="shared" si="1"/>
        <v>1.4177074345037594E-2</v>
      </c>
      <c r="M41" s="6">
        <v>7616834103</v>
      </c>
      <c r="O41" s="6">
        <v>-4584419684</v>
      </c>
      <c r="Q41" s="6">
        <v>0</v>
      </c>
      <c r="S41" s="6">
        <f t="shared" si="2"/>
        <v>3032414419</v>
      </c>
      <c r="U41" s="23">
        <f t="shared" si="3"/>
        <v>1.9046701714929944E-2</v>
      </c>
    </row>
    <row r="42" spans="1:21" x14ac:dyDescent="0.55000000000000004">
      <c r="A42" s="6" t="s">
        <v>31</v>
      </c>
      <c r="C42" s="6">
        <v>0</v>
      </c>
      <c r="E42" s="6">
        <v>8840513993</v>
      </c>
      <c r="G42" s="6">
        <v>0</v>
      </c>
      <c r="I42" s="6">
        <f t="shared" si="0"/>
        <v>8840513993</v>
      </c>
      <c r="K42" s="23">
        <f t="shared" si="1"/>
        <v>2.7822506722103912E-2</v>
      </c>
      <c r="M42" s="6">
        <v>4380097397</v>
      </c>
      <c r="O42" s="6">
        <v>7469828796</v>
      </c>
      <c r="Q42" s="6">
        <v>0</v>
      </c>
      <c r="S42" s="6">
        <f t="shared" si="2"/>
        <v>11849926193</v>
      </c>
      <c r="U42" s="23">
        <f t="shared" si="3"/>
        <v>7.4429803567691827E-2</v>
      </c>
    </row>
    <row r="43" spans="1:21" x14ac:dyDescent="0.55000000000000004">
      <c r="A43" s="6" t="s">
        <v>37</v>
      </c>
      <c r="C43" s="6">
        <v>0</v>
      </c>
      <c r="E43" s="6">
        <v>819950094</v>
      </c>
      <c r="G43" s="6">
        <v>0</v>
      </c>
      <c r="I43" s="6">
        <f t="shared" si="0"/>
        <v>819950094</v>
      </c>
      <c r="K43" s="23">
        <f t="shared" si="1"/>
        <v>2.5805136466237515E-3</v>
      </c>
      <c r="M43" s="6">
        <v>3262949758</v>
      </c>
      <c r="O43" s="6">
        <v>-3614583496</v>
      </c>
      <c r="Q43" s="6">
        <v>0</v>
      </c>
      <c r="S43" s="6">
        <f t="shared" si="2"/>
        <v>-351633738</v>
      </c>
      <c r="U43" s="23">
        <f t="shared" si="3"/>
        <v>-2.2086238868368295E-3</v>
      </c>
    </row>
    <row r="44" spans="1:21" x14ac:dyDescent="0.55000000000000004">
      <c r="A44" s="6" t="s">
        <v>15</v>
      </c>
      <c r="C44" s="6">
        <v>261206044</v>
      </c>
      <c r="E44" s="6">
        <v>2990126595</v>
      </c>
      <c r="G44" s="6">
        <v>0</v>
      </c>
      <c r="I44" s="6">
        <f t="shared" si="0"/>
        <v>3251332639</v>
      </c>
      <c r="K44" s="23">
        <f t="shared" si="1"/>
        <v>1.0232462080372316E-2</v>
      </c>
      <c r="M44" s="6">
        <v>261206044</v>
      </c>
      <c r="O44" s="6">
        <v>758060264</v>
      </c>
      <c r="Q44" s="6">
        <v>0</v>
      </c>
      <c r="S44" s="6">
        <f t="shared" si="2"/>
        <v>1019266308</v>
      </c>
      <c r="U44" s="23">
        <f t="shared" si="3"/>
        <v>6.402047561479397E-3</v>
      </c>
    </row>
    <row r="45" spans="1:21" x14ac:dyDescent="0.55000000000000004">
      <c r="A45" s="6" t="s">
        <v>54</v>
      </c>
      <c r="C45" s="6">
        <v>4590241846</v>
      </c>
      <c r="E45" s="6">
        <v>7391602666</v>
      </c>
      <c r="G45" s="6">
        <v>0</v>
      </c>
      <c r="I45" s="6">
        <f t="shared" si="0"/>
        <v>11981844512</v>
      </c>
      <c r="K45" s="23">
        <f t="shared" si="1"/>
        <v>3.7708774596396238E-2</v>
      </c>
      <c r="M45" s="6">
        <v>4590241846</v>
      </c>
      <c r="O45" s="6">
        <v>2175454965</v>
      </c>
      <c r="Q45" s="6">
        <v>0</v>
      </c>
      <c r="S45" s="6">
        <f t="shared" si="2"/>
        <v>6765696811</v>
      </c>
      <c r="U45" s="23">
        <f t="shared" si="3"/>
        <v>4.2495579840721547E-2</v>
      </c>
    </row>
    <row r="46" spans="1:21" x14ac:dyDescent="0.55000000000000004">
      <c r="A46" s="6" t="s">
        <v>24</v>
      </c>
      <c r="C46" s="6">
        <v>0</v>
      </c>
      <c r="E46" s="6">
        <v>10980101506</v>
      </c>
      <c r="G46" s="6">
        <v>0</v>
      </c>
      <c r="I46" s="6">
        <f t="shared" si="0"/>
        <v>10980101506</v>
      </c>
      <c r="K46" s="23">
        <f t="shared" si="1"/>
        <v>3.4556129677749639E-2</v>
      </c>
      <c r="M46" s="6">
        <v>3590844651</v>
      </c>
      <c r="O46" s="6">
        <v>-1424741804</v>
      </c>
      <c r="Q46" s="6">
        <v>0</v>
      </c>
      <c r="S46" s="6">
        <f t="shared" si="2"/>
        <v>2166102847</v>
      </c>
      <c r="U46" s="23">
        <f t="shared" si="3"/>
        <v>1.3605368234687032E-2</v>
      </c>
    </row>
    <row r="47" spans="1:21" x14ac:dyDescent="0.55000000000000004">
      <c r="A47" s="6" t="s">
        <v>53</v>
      </c>
      <c r="C47" s="6">
        <v>8548107</v>
      </c>
      <c r="E47" s="6">
        <v>231943991</v>
      </c>
      <c r="G47" s="6">
        <v>0</v>
      </c>
      <c r="I47" s="6">
        <f t="shared" si="0"/>
        <v>240492098</v>
      </c>
      <c r="K47" s="23">
        <f t="shared" si="1"/>
        <v>7.5686696706955511E-4</v>
      </c>
      <c r="M47" s="6">
        <v>8548107</v>
      </c>
      <c r="O47" s="6">
        <v>210750843</v>
      </c>
      <c r="Q47" s="6">
        <v>0</v>
      </c>
      <c r="S47" s="6">
        <f t="shared" si="2"/>
        <v>219298950</v>
      </c>
      <c r="U47" s="23">
        <f t="shared" si="3"/>
        <v>1.3774244248662953E-3</v>
      </c>
    </row>
    <row r="48" spans="1:21" x14ac:dyDescent="0.55000000000000004">
      <c r="A48" s="6" t="s">
        <v>66</v>
      </c>
      <c r="C48" s="6">
        <v>193959044</v>
      </c>
      <c r="E48" s="6">
        <v>327909635</v>
      </c>
      <c r="G48" s="6">
        <v>0</v>
      </c>
      <c r="I48" s="6">
        <f t="shared" si="0"/>
        <v>521868679</v>
      </c>
      <c r="K48" s="23">
        <f t="shared" si="1"/>
        <v>1.6424039191646339E-3</v>
      </c>
      <c r="M48" s="6">
        <v>193959044</v>
      </c>
      <c r="O48" s="6">
        <v>63509905</v>
      </c>
      <c r="Q48" s="6">
        <v>0</v>
      </c>
      <c r="S48" s="6">
        <f t="shared" si="2"/>
        <v>257468949</v>
      </c>
      <c r="U48" s="23">
        <f t="shared" si="3"/>
        <v>1.617171532272519E-3</v>
      </c>
    </row>
    <row r="49" spans="1:21" x14ac:dyDescent="0.55000000000000004">
      <c r="A49" s="6" t="s">
        <v>46</v>
      </c>
      <c r="C49" s="6">
        <v>0</v>
      </c>
      <c r="E49" s="6">
        <v>251310522</v>
      </c>
      <c r="G49" s="6">
        <v>0</v>
      </c>
      <c r="I49" s="6">
        <f t="shared" si="0"/>
        <v>251310522</v>
      </c>
      <c r="K49" s="23">
        <f t="shared" si="1"/>
        <v>7.9091427186437832E-4</v>
      </c>
      <c r="M49" s="6">
        <v>95168370</v>
      </c>
      <c r="O49" s="6">
        <v>-81804594</v>
      </c>
      <c r="Q49" s="6">
        <v>0</v>
      </c>
      <c r="S49" s="6">
        <f t="shared" si="2"/>
        <v>13363776</v>
      </c>
      <c r="U49" s="23">
        <f t="shared" si="3"/>
        <v>8.3938347497067357E-5</v>
      </c>
    </row>
    <row r="50" spans="1:21" x14ac:dyDescent="0.55000000000000004">
      <c r="A50" s="6" t="s">
        <v>29</v>
      </c>
      <c r="C50" s="6">
        <v>0</v>
      </c>
      <c r="E50" s="6">
        <v>-6763516</v>
      </c>
      <c r="G50" s="6">
        <v>0</v>
      </c>
      <c r="I50" s="6">
        <f t="shared" si="0"/>
        <v>-6763516</v>
      </c>
      <c r="K50" s="23">
        <f t="shared" si="1"/>
        <v>-2.128586296272574E-5</v>
      </c>
      <c r="M50" s="6">
        <v>42301811</v>
      </c>
      <c r="O50" s="6">
        <v>-144180988</v>
      </c>
      <c r="Q50" s="6">
        <v>0</v>
      </c>
      <c r="S50" s="6">
        <f t="shared" si="2"/>
        <v>-101879177</v>
      </c>
      <c r="U50" s="23">
        <f t="shared" si="3"/>
        <v>-6.3990669715963751E-4</v>
      </c>
    </row>
    <row r="51" spans="1:21" x14ac:dyDescent="0.55000000000000004">
      <c r="A51" s="6" t="s">
        <v>27</v>
      </c>
      <c r="C51" s="6">
        <v>0</v>
      </c>
      <c r="E51" s="6">
        <v>2581824842</v>
      </c>
      <c r="G51" s="6">
        <v>0</v>
      </c>
      <c r="I51" s="6">
        <f t="shared" si="0"/>
        <v>2581824842</v>
      </c>
      <c r="K51" s="23">
        <f t="shared" si="1"/>
        <v>8.1254143230492896E-3</v>
      </c>
      <c r="M51" s="6">
        <v>4311925000</v>
      </c>
      <c r="O51" s="6">
        <v>-93179761</v>
      </c>
      <c r="Q51" s="6">
        <v>0</v>
      </c>
      <c r="S51" s="6">
        <f t="shared" si="2"/>
        <v>4218745239</v>
      </c>
      <c r="U51" s="23">
        <f t="shared" si="3"/>
        <v>2.6498087357404113E-2</v>
      </c>
    </row>
    <row r="52" spans="1:21" x14ac:dyDescent="0.55000000000000004">
      <c r="A52" s="6" t="s">
        <v>33</v>
      </c>
      <c r="C52" s="6">
        <v>0</v>
      </c>
      <c r="E52" s="6">
        <v>1253680848</v>
      </c>
      <c r="G52" s="6">
        <v>0</v>
      </c>
      <c r="I52" s="6">
        <f t="shared" si="0"/>
        <v>1253680848</v>
      </c>
      <c r="K52" s="23">
        <f t="shared" si="1"/>
        <v>3.9455334665463642E-3</v>
      </c>
      <c r="M52" s="6">
        <v>118050690</v>
      </c>
      <c r="O52" s="6">
        <v>211471313</v>
      </c>
      <c r="Q52" s="6">
        <v>0</v>
      </c>
      <c r="S52" s="6">
        <f t="shared" si="2"/>
        <v>329522003</v>
      </c>
      <c r="U52" s="23">
        <f t="shared" si="3"/>
        <v>2.0697393009089403E-3</v>
      </c>
    </row>
    <row r="53" spans="1:21" x14ac:dyDescent="0.55000000000000004">
      <c r="A53" s="6" t="s">
        <v>52</v>
      </c>
      <c r="C53" s="6">
        <v>629012358</v>
      </c>
      <c r="E53" s="6">
        <v>156539364</v>
      </c>
      <c r="G53" s="6">
        <v>0</v>
      </c>
      <c r="I53" s="6">
        <f t="shared" si="0"/>
        <v>785551722</v>
      </c>
      <c r="K53" s="23">
        <f t="shared" si="1"/>
        <v>2.4722564868073392E-3</v>
      </c>
      <c r="M53" s="6">
        <v>629012358</v>
      </c>
      <c r="O53" s="6">
        <v>1796010288</v>
      </c>
      <c r="Q53" s="6">
        <v>0</v>
      </c>
      <c r="S53" s="6">
        <f t="shared" si="2"/>
        <v>2425022646</v>
      </c>
      <c r="U53" s="23">
        <f t="shared" si="3"/>
        <v>1.5231652606883396E-2</v>
      </c>
    </row>
    <row r="54" spans="1:21" x14ac:dyDescent="0.55000000000000004">
      <c r="A54" s="6" t="s">
        <v>73</v>
      </c>
      <c r="C54" s="6">
        <v>289056499</v>
      </c>
      <c r="E54" s="6">
        <v>-307650003</v>
      </c>
      <c r="G54" s="6">
        <v>0</v>
      </c>
      <c r="I54" s="6">
        <f t="shared" si="0"/>
        <v>-18593504</v>
      </c>
      <c r="K54" s="23">
        <f t="shared" si="1"/>
        <v>-5.8516720909789066E-5</v>
      </c>
      <c r="M54" s="6">
        <v>289056499</v>
      </c>
      <c r="O54" s="6">
        <v>-307650003</v>
      </c>
      <c r="Q54" s="6">
        <v>0</v>
      </c>
      <c r="S54" s="6">
        <f t="shared" si="2"/>
        <v>-18593504</v>
      </c>
      <c r="U54" s="23">
        <f t="shared" si="3"/>
        <v>-1.1678645316564061E-4</v>
      </c>
    </row>
    <row r="55" spans="1:21" x14ac:dyDescent="0.55000000000000004">
      <c r="A55" s="6" t="s">
        <v>20</v>
      </c>
      <c r="C55" s="6">
        <v>83464704</v>
      </c>
      <c r="E55" s="6">
        <v>78928425</v>
      </c>
      <c r="G55" s="6">
        <v>0</v>
      </c>
      <c r="I55" s="6">
        <f t="shared" si="0"/>
        <v>162393129</v>
      </c>
      <c r="K55" s="23">
        <f t="shared" si="1"/>
        <v>5.1107706257843459E-4</v>
      </c>
      <c r="M55" s="6">
        <v>83464704</v>
      </c>
      <c r="O55" s="6">
        <v>70837116</v>
      </c>
      <c r="Q55" s="6">
        <v>0</v>
      </c>
      <c r="S55" s="6">
        <f t="shared" si="2"/>
        <v>154301820</v>
      </c>
      <c r="U55" s="23">
        <f t="shared" si="3"/>
        <v>9.6917516326148676E-4</v>
      </c>
    </row>
    <row r="56" spans="1:21" x14ac:dyDescent="0.55000000000000004">
      <c r="A56" s="6" t="s">
        <v>34</v>
      </c>
      <c r="C56" s="6">
        <v>1640690</v>
      </c>
      <c r="E56" s="6">
        <v>-20541011</v>
      </c>
      <c r="G56" s="6">
        <v>0</v>
      </c>
      <c r="I56" s="6">
        <f t="shared" si="0"/>
        <v>-18900321</v>
      </c>
      <c r="K56" s="23">
        <f t="shared" si="1"/>
        <v>-5.948232291570354E-5</v>
      </c>
      <c r="M56" s="6">
        <v>1640690</v>
      </c>
      <c r="O56" s="6">
        <v>107229172</v>
      </c>
      <c r="Q56" s="6">
        <v>0</v>
      </c>
      <c r="S56" s="6">
        <f t="shared" si="2"/>
        <v>108869862</v>
      </c>
      <c r="U56" s="23">
        <f t="shared" si="3"/>
        <v>6.8381543573566104E-4</v>
      </c>
    </row>
    <row r="57" spans="1:21" x14ac:dyDescent="0.55000000000000004">
      <c r="A57" s="6" t="s">
        <v>62</v>
      </c>
      <c r="C57" s="6">
        <v>12832279</v>
      </c>
      <c r="E57" s="6">
        <v>-6603746</v>
      </c>
      <c r="G57" s="6">
        <v>0</v>
      </c>
      <c r="I57" s="6">
        <f t="shared" si="0"/>
        <v>6228533</v>
      </c>
      <c r="K57" s="23">
        <f t="shared" si="1"/>
        <v>1.9602186184939173E-5</v>
      </c>
      <c r="M57" s="6">
        <v>12832279</v>
      </c>
      <c r="O57" s="6">
        <v>136915111</v>
      </c>
      <c r="Q57" s="6">
        <v>0</v>
      </c>
      <c r="S57" s="6">
        <f t="shared" si="2"/>
        <v>149747390</v>
      </c>
      <c r="U57" s="23">
        <f t="shared" si="3"/>
        <v>9.4056862810322993E-4</v>
      </c>
    </row>
    <row r="58" spans="1:21" x14ac:dyDescent="0.55000000000000004">
      <c r="A58" s="6" t="s">
        <v>38</v>
      </c>
      <c r="C58" s="6">
        <v>0</v>
      </c>
      <c r="E58" s="6">
        <v>4512631690</v>
      </c>
      <c r="G58" s="6">
        <v>0</v>
      </c>
      <c r="I58" s="6">
        <f t="shared" si="0"/>
        <v>4512631690</v>
      </c>
      <c r="K58" s="23">
        <f t="shared" si="1"/>
        <v>1.4201971246108306E-2</v>
      </c>
      <c r="M58" s="6">
        <v>3849239241</v>
      </c>
      <c r="O58" s="6">
        <v>5235457169</v>
      </c>
      <c r="Q58" s="6">
        <v>0</v>
      </c>
      <c r="S58" s="6">
        <f t="shared" si="2"/>
        <v>9084696410</v>
      </c>
      <c r="U58" s="23">
        <f t="shared" si="3"/>
        <v>5.7061297957099875E-2</v>
      </c>
    </row>
    <row r="59" spans="1:21" x14ac:dyDescent="0.55000000000000004">
      <c r="A59" s="6" t="s">
        <v>74</v>
      </c>
      <c r="C59" s="6">
        <v>0</v>
      </c>
      <c r="E59" s="6">
        <v>-584259669</v>
      </c>
      <c r="G59" s="6">
        <v>0</v>
      </c>
      <c r="I59" s="6">
        <f t="shared" si="0"/>
        <v>-584259669</v>
      </c>
      <c r="K59" s="23">
        <f t="shared" si="1"/>
        <v>-1.8387583098763277E-3</v>
      </c>
      <c r="M59" s="6">
        <v>0</v>
      </c>
      <c r="O59" s="6">
        <v>-584259669</v>
      </c>
      <c r="Q59" s="6">
        <v>0</v>
      </c>
      <c r="S59" s="6">
        <f t="shared" si="2"/>
        <v>-584259669</v>
      </c>
      <c r="U59" s="23">
        <f t="shared" si="3"/>
        <v>-3.6697555485099087E-3</v>
      </c>
    </row>
    <row r="60" spans="1:21" x14ac:dyDescent="0.55000000000000004">
      <c r="A60" s="6" t="s">
        <v>72</v>
      </c>
      <c r="C60" s="6">
        <v>0</v>
      </c>
      <c r="E60" s="6">
        <v>516752996</v>
      </c>
      <c r="G60" s="6">
        <v>0</v>
      </c>
      <c r="I60" s="6">
        <f t="shared" si="0"/>
        <v>516752996</v>
      </c>
      <c r="K60" s="23">
        <f t="shared" si="1"/>
        <v>1.6263040493190173E-3</v>
      </c>
      <c r="M60" s="6">
        <v>0</v>
      </c>
      <c r="O60" s="6">
        <v>298126729</v>
      </c>
      <c r="Q60" s="6">
        <v>0</v>
      </c>
      <c r="S60" s="6">
        <f t="shared" si="2"/>
        <v>298126729</v>
      </c>
      <c r="U60" s="23">
        <f t="shared" si="3"/>
        <v>1.8725444797163637E-3</v>
      </c>
    </row>
    <row r="61" spans="1:21" x14ac:dyDescent="0.55000000000000004">
      <c r="A61" s="6" t="s">
        <v>23</v>
      </c>
      <c r="C61" s="6">
        <v>0</v>
      </c>
      <c r="E61" s="6">
        <v>150034710</v>
      </c>
      <c r="G61" s="6">
        <v>0</v>
      </c>
      <c r="I61" s="6">
        <f t="shared" si="0"/>
        <v>150034710</v>
      </c>
      <c r="K61" s="23">
        <f t="shared" si="1"/>
        <v>4.7218314804197954E-4</v>
      </c>
      <c r="M61" s="6">
        <v>0</v>
      </c>
      <c r="O61" s="6">
        <v>160123650</v>
      </c>
      <c r="Q61" s="6">
        <v>0</v>
      </c>
      <c r="S61" s="6">
        <f t="shared" si="2"/>
        <v>160123650</v>
      </c>
      <c r="U61" s="23">
        <f t="shared" si="3"/>
        <v>1.0057422824356521E-3</v>
      </c>
    </row>
    <row r="62" spans="1:21" x14ac:dyDescent="0.55000000000000004">
      <c r="A62" s="6" t="s">
        <v>28</v>
      </c>
      <c r="C62" s="6">
        <v>0</v>
      </c>
      <c r="E62" s="6">
        <v>-294194882</v>
      </c>
      <c r="G62" s="6">
        <v>0</v>
      </c>
      <c r="I62" s="6">
        <f t="shared" si="0"/>
        <v>-294194882</v>
      </c>
      <c r="K62" s="23">
        <f t="shared" si="1"/>
        <v>-9.2587818859115136E-4</v>
      </c>
      <c r="M62" s="6">
        <v>0</v>
      </c>
      <c r="O62" s="6">
        <v>-2827539707</v>
      </c>
      <c r="Q62" s="6">
        <v>0</v>
      </c>
      <c r="S62" s="6">
        <f t="shared" si="2"/>
        <v>-2827539707</v>
      </c>
      <c r="U62" s="23">
        <f t="shared" si="3"/>
        <v>-1.7759876436713846E-2</v>
      </c>
    </row>
    <row r="63" spans="1:21" x14ac:dyDescent="0.55000000000000004">
      <c r="A63" s="6" t="s">
        <v>18</v>
      </c>
      <c r="C63" s="6">
        <v>0</v>
      </c>
      <c r="E63" s="6">
        <v>6899385747</v>
      </c>
      <c r="G63" s="6">
        <v>0</v>
      </c>
      <c r="I63" s="6">
        <f t="shared" si="0"/>
        <v>6899385747</v>
      </c>
      <c r="K63" s="23">
        <f t="shared" si="1"/>
        <v>2.1713466714298475E-2</v>
      </c>
      <c r="M63" s="6">
        <v>0</v>
      </c>
      <c r="O63" s="6">
        <v>2322069074</v>
      </c>
      <c r="Q63" s="6">
        <v>0</v>
      </c>
      <c r="S63" s="6">
        <f t="shared" si="2"/>
        <v>2322069074</v>
      </c>
      <c r="U63" s="23">
        <f t="shared" si="3"/>
        <v>1.4584997596907148E-2</v>
      </c>
    </row>
    <row r="64" spans="1:21" x14ac:dyDescent="0.55000000000000004">
      <c r="A64" s="6" t="s">
        <v>42</v>
      </c>
      <c r="C64" s="6">
        <v>0</v>
      </c>
      <c r="E64" s="6">
        <v>9735884404</v>
      </c>
      <c r="G64" s="6">
        <v>0</v>
      </c>
      <c r="I64" s="6">
        <f t="shared" si="0"/>
        <v>9735884404</v>
      </c>
      <c r="K64" s="23">
        <f t="shared" si="1"/>
        <v>3.0640380128395168E-2</v>
      </c>
      <c r="M64" s="6">
        <v>0</v>
      </c>
      <c r="O64" s="6">
        <v>3380145760</v>
      </c>
      <c r="Q64" s="6">
        <v>0</v>
      </c>
      <c r="S64" s="6">
        <f t="shared" si="2"/>
        <v>3380145760</v>
      </c>
      <c r="U64" s="23">
        <f t="shared" si="3"/>
        <v>2.1230814508834843E-2</v>
      </c>
    </row>
    <row r="65" spans="1:21" x14ac:dyDescent="0.55000000000000004">
      <c r="A65" s="6" t="s">
        <v>43</v>
      </c>
      <c r="C65" s="6">
        <v>0</v>
      </c>
      <c r="E65" s="6">
        <v>4913364455</v>
      </c>
      <c r="G65" s="6">
        <v>0</v>
      </c>
      <c r="I65" s="6">
        <f t="shared" si="0"/>
        <v>4913364455</v>
      </c>
      <c r="K65" s="23">
        <f t="shared" si="1"/>
        <v>1.5463141134737856E-2</v>
      </c>
      <c r="M65" s="6">
        <v>0</v>
      </c>
      <c r="O65" s="6">
        <v>1354076819</v>
      </c>
      <c r="Q65" s="6">
        <v>0</v>
      </c>
      <c r="S65" s="6">
        <f t="shared" si="2"/>
        <v>1354076819</v>
      </c>
      <c r="U65" s="23">
        <f t="shared" si="3"/>
        <v>8.5050041673061256E-3</v>
      </c>
    </row>
    <row r="66" spans="1:21" x14ac:dyDescent="0.55000000000000004">
      <c r="A66" s="6" t="s">
        <v>16</v>
      </c>
      <c r="C66" s="6">
        <v>0</v>
      </c>
      <c r="E66" s="6">
        <v>2275290770</v>
      </c>
      <c r="G66" s="6">
        <v>0</v>
      </c>
      <c r="I66" s="6">
        <f t="shared" si="0"/>
        <v>2275290770</v>
      </c>
      <c r="K66" s="23">
        <f t="shared" si="1"/>
        <v>7.1607027366498033E-3</v>
      </c>
      <c r="M66" s="6">
        <v>0</v>
      </c>
      <c r="O66" s="6">
        <v>1743645088</v>
      </c>
      <c r="Q66" s="6">
        <v>0</v>
      </c>
      <c r="S66" s="6">
        <f t="shared" si="2"/>
        <v>1743645088</v>
      </c>
      <c r="U66" s="23">
        <f t="shared" si="3"/>
        <v>1.0951896178752068E-2</v>
      </c>
    </row>
    <row r="67" spans="1:21" x14ac:dyDescent="0.55000000000000004">
      <c r="A67" s="6" t="s">
        <v>61</v>
      </c>
      <c r="C67" s="6">
        <v>0</v>
      </c>
      <c r="E67" s="6">
        <v>17644028366</v>
      </c>
      <c r="G67" s="6">
        <v>0</v>
      </c>
      <c r="I67" s="6">
        <f t="shared" si="0"/>
        <v>17644028366</v>
      </c>
      <c r="K67" s="23">
        <f t="shared" si="1"/>
        <v>5.5528569742294066E-2</v>
      </c>
      <c r="M67" s="6">
        <v>0</v>
      </c>
      <c r="O67" s="6">
        <v>2816153271</v>
      </c>
      <c r="Q67" s="6">
        <v>0</v>
      </c>
      <c r="S67" s="6">
        <f t="shared" si="2"/>
        <v>2816153271</v>
      </c>
      <c r="U67" s="23">
        <f t="shared" si="3"/>
        <v>1.7688357831364496E-2</v>
      </c>
    </row>
    <row r="68" spans="1:21" x14ac:dyDescent="0.55000000000000004">
      <c r="A68" s="6" t="s">
        <v>45</v>
      </c>
      <c r="C68" s="6">
        <v>0</v>
      </c>
      <c r="E68" s="6">
        <v>11089735499</v>
      </c>
      <c r="G68" s="6">
        <v>0</v>
      </c>
      <c r="I68" s="6">
        <f t="shared" si="0"/>
        <v>11089735499</v>
      </c>
      <c r="K68" s="23">
        <f t="shared" si="1"/>
        <v>3.4901165329480843E-2</v>
      </c>
      <c r="M68" s="6">
        <v>0</v>
      </c>
      <c r="O68" s="6">
        <v>7806789293</v>
      </c>
      <c r="Q68" s="6">
        <v>0</v>
      </c>
      <c r="S68" s="6">
        <f t="shared" si="2"/>
        <v>7806789293</v>
      </c>
      <c r="U68" s="23">
        <f t="shared" si="3"/>
        <v>4.9034718369435314E-2</v>
      </c>
    </row>
    <row r="69" spans="1:21" x14ac:dyDescent="0.55000000000000004">
      <c r="A69" s="6" t="s">
        <v>71</v>
      </c>
      <c r="C69" s="6">
        <v>0</v>
      </c>
      <c r="E69" s="6">
        <v>7762736652</v>
      </c>
      <c r="G69" s="6">
        <v>0</v>
      </c>
      <c r="I69" s="6">
        <f t="shared" si="0"/>
        <v>7762736652</v>
      </c>
      <c r="K69" s="23">
        <f t="shared" si="1"/>
        <v>2.4430569631268769E-2</v>
      </c>
      <c r="M69" s="6">
        <v>0</v>
      </c>
      <c r="O69" s="6">
        <v>-1330754853</v>
      </c>
      <c r="Q69" s="6">
        <v>0</v>
      </c>
      <c r="S69" s="6">
        <f t="shared" si="2"/>
        <v>-1330754853</v>
      </c>
      <c r="U69" s="23">
        <f t="shared" si="3"/>
        <v>-8.3585180778638305E-3</v>
      </c>
    </row>
    <row r="70" spans="1:21" x14ac:dyDescent="0.55000000000000004">
      <c r="A70" s="6" t="s">
        <v>48</v>
      </c>
      <c r="C70" s="6">
        <v>0</v>
      </c>
      <c r="E70" s="6">
        <v>10473958921</v>
      </c>
      <c r="G70" s="6">
        <v>0</v>
      </c>
      <c r="I70" s="6">
        <f t="shared" si="0"/>
        <v>10473958921</v>
      </c>
      <c r="K70" s="23">
        <f t="shared" si="1"/>
        <v>3.2963218283156979E-2</v>
      </c>
      <c r="M70" s="6">
        <v>0</v>
      </c>
      <c r="O70" s="6">
        <v>3605789147</v>
      </c>
      <c r="Q70" s="6">
        <v>0</v>
      </c>
      <c r="S70" s="6">
        <f t="shared" si="2"/>
        <v>3605789147</v>
      </c>
      <c r="U70" s="23">
        <f t="shared" si="3"/>
        <v>2.2648088565839483E-2</v>
      </c>
    </row>
    <row r="71" spans="1:21" x14ac:dyDescent="0.55000000000000004">
      <c r="A71" s="6" t="s">
        <v>56</v>
      </c>
      <c r="C71" s="6">
        <v>0</v>
      </c>
      <c r="E71" s="6">
        <v>3227544978</v>
      </c>
      <c r="G71" s="6">
        <v>0</v>
      </c>
      <c r="I71" s="6">
        <f t="shared" si="0"/>
        <v>3227544978</v>
      </c>
      <c r="K71" s="23">
        <f t="shared" si="1"/>
        <v>1.0157598519430081E-2</v>
      </c>
      <c r="M71" s="6">
        <v>0</v>
      </c>
      <c r="O71" s="6">
        <v>3010188423</v>
      </c>
      <c r="Q71" s="6">
        <v>0</v>
      </c>
      <c r="S71" s="6">
        <f t="shared" si="2"/>
        <v>3010188423</v>
      </c>
      <c r="U71" s="23">
        <f t="shared" si="3"/>
        <v>1.8907099451638758E-2</v>
      </c>
    </row>
    <row r="72" spans="1:21" x14ac:dyDescent="0.55000000000000004">
      <c r="A72" s="6" t="s">
        <v>63</v>
      </c>
      <c r="C72" s="6">
        <v>0</v>
      </c>
      <c r="E72" s="6">
        <v>28671113450</v>
      </c>
      <c r="G72" s="6">
        <v>0</v>
      </c>
      <c r="I72" s="6">
        <f t="shared" si="0"/>
        <v>28671113450</v>
      </c>
      <c r="K72" s="23">
        <f t="shared" si="1"/>
        <v>9.0232564229235632E-2</v>
      </c>
      <c r="M72" s="6">
        <v>0</v>
      </c>
      <c r="O72" s="6">
        <v>19669693246</v>
      </c>
      <c r="Q72" s="6">
        <v>0</v>
      </c>
      <c r="S72" s="6">
        <f t="shared" si="2"/>
        <v>19669693246</v>
      </c>
      <c r="U72" s="23">
        <f t="shared" si="3"/>
        <v>0.12354603570453941</v>
      </c>
    </row>
    <row r="73" spans="1:21" x14ac:dyDescent="0.55000000000000004">
      <c r="A73" s="3" t="s">
        <v>216</v>
      </c>
      <c r="C73" s="4">
        <v>1216605</v>
      </c>
      <c r="E73" s="6">
        <v>0</v>
      </c>
      <c r="G73" s="6">
        <v>0</v>
      </c>
      <c r="I73" s="6">
        <f t="shared" si="0"/>
        <v>1216605</v>
      </c>
      <c r="K73" s="23">
        <f t="shared" si="1"/>
        <v>3.8288498629657932E-6</v>
      </c>
      <c r="M73" s="4">
        <v>1216605</v>
      </c>
      <c r="O73" s="6">
        <v>0</v>
      </c>
      <c r="Q73" s="6">
        <v>0</v>
      </c>
      <c r="S73" s="6">
        <f t="shared" si="2"/>
        <v>1216605</v>
      </c>
      <c r="U73" s="23">
        <f t="shared" si="3"/>
        <v>7.6415388327872035E-6</v>
      </c>
    </row>
    <row r="74" spans="1:21" x14ac:dyDescent="0.55000000000000004">
      <c r="A74" s="3" t="s">
        <v>218</v>
      </c>
      <c r="C74" s="4">
        <v>202768</v>
      </c>
      <c r="E74" s="6">
        <v>0</v>
      </c>
      <c r="G74" s="6">
        <v>0</v>
      </c>
      <c r="I74" s="6">
        <f t="shared" ref="I74:I76" si="4">C74+E74+G74</f>
        <v>202768</v>
      </c>
      <c r="K74" s="23">
        <f t="shared" ref="K74:K76" si="5">I74/$I$77</f>
        <v>6.3814321740733268E-7</v>
      </c>
      <c r="M74" s="4">
        <v>202768</v>
      </c>
      <c r="O74" s="6">
        <v>0</v>
      </c>
      <c r="Q74" s="6">
        <v>0</v>
      </c>
      <c r="S74" s="6">
        <f t="shared" si="2"/>
        <v>202768</v>
      </c>
      <c r="U74" s="23">
        <f t="shared" si="3"/>
        <v>1.2735929459821352E-6</v>
      </c>
    </row>
    <row r="75" spans="1:21" x14ac:dyDescent="0.55000000000000004">
      <c r="A75" s="3" t="s">
        <v>220</v>
      </c>
      <c r="C75" s="4">
        <v>194657</v>
      </c>
      <c r="E75" s="6">
        <v>0</v>
      </c>
      <c r="G75" s="6">
        <v>0</v>
      </c>
      <c r="I75" s="6">
        <f t="shared" si="4"/>
        <v>194657</v>
      </c>
      <c r="K75" s="23">
        <f t="shared" si="5"/>
        <v>6.1261660750640708E-7</v>
      </c>
      <c r="M75" s="4">
        <v>194657</v>
      </c>
      <c r="O75" s="6">
        <v>0</v>
      </c>
      <c r="Q75" s="6">
        <v>0</v>
      </c>
      <c r="S75" s="6">
        <f t="shared" ref="S75:S76" si="6">M75+O75+Q75</f>
        <v>194657</v>
      </c>
      <c r="U75" s="23">
        <f t="shared" ref="U75:U76" si="7">S75/$S$77</f>
        <v>1.2226474694529931E-6</v>
      </c>
    </row>
    <row r="76" spans="1:21" x14ac:dyDescent="0.55000000000000004">
      <c r="A76" s="3" t="s">
        <v>222</v>
      </c>
      <c r="C76" s="4">
        <v>130</v>
      </c>
      <c r="E76" s="6">
        <v>0</v>
      </c>
      <c r="G76" s="6">
        <v>0</v>
      </c>
      <c r="I76" s="6">
        <f t="shared" si="4"/>
        <v>130</v>
      </c>
      <c r="K76" s="23">
        <f t="shared" si="5"/>
        <v>4.091307221206169E-10</v>
      </c>
      <c r="M76" s="4">
        <v>130</v>
      </c>
      <c r="O76" s="6">
        <v>0</v>
      </c>
      <c r="Q76" s="6">
        <v>0</v>
      </c>
      <c r="S76" s="6">
        <f t="shared" si="6"/>
        <v>130</v>
      </c>
      <c r="U76" s="23">
        <f t="shared" si="7"/>
        <v>8.1653457635168062E-10</v>
      </c>
    </row>
    <row r="77" spans="1:21" ht="24.75" thickBot="1" x14ac:dyDescent="0.6">
      <c r="C77" s="18">
        <f>SUM(C8:C76)</f>
        <v>51401719137</v>
      </c>
      <c r="E77" s="18">
        <f>SUM(E8:E76)</f>
        <v>259815603814</v>
      </c>
      <c r="G77" s="18">
        <f>SUM(G8:G76)</f>
        <v>6529531468</v>
      </c>
      <c r="I77" s="18">
        <f>SUM(I8:I76)</f>
        <v>317746854419</v>
      </c>
      <c r="K77" s="17">
        <f>SUM(K8:K76)</f>
        <v>1.0000000000000002</v>
      </c>
      <c r="M77" s="18">
        <f>SUM(M8:M76)</f>
        <v>100423484269</v>
      </c>
      <c r="O77" s="18">
        <f>SUM(O8:O76)</f>
        <v>74012967381</v>
      </c>
      <c r="Q77" s="18">
        <f>SUM(Q8:Q76)</f>
        <v>-15227027132</v>
      </c>
      <c r="S77" s="18">
        <f>SUM(S8:S76)</f>
        <v>159209424518</v>
      </c>
      <c r="U77" s="17">
        <f>SUM(U8:U76)</f>
        <v>1</v>
      </c>
    </row>
    <row r="78" spans="1:21" ht="24.75" thickTop="1" x14ac:dyDescent="0.55000000000000004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topLeftCell="A16" workbookViewId="0">
      <selection activeCell="C25" sqref="C25:G25"/>
    </sheetView>
  </sheetViews>
  <sheetFormatPr defaultRowHeight="24" x14ac:dyDescent="0.55000000000000004"/>
  <cols>
    <col min="1" max="1" width="33" style="3" bestFit="1" customWidth="1"/>
    <col min="2" max="2" width="1" style="3" customWidth="1"/>
    <col min="3" max="3" width="21.28515625" style="3" bestFit="1" customWidth="1"/>
    <col min="4" max="4" width="1" style="3" customWidth="1"/>
    <col min="5" max="5" width="22.42578125" style="3" bestFit="1" customWidth="1"/>
    <col min="6" max="6" width="1" style="3" customWidth="1"/>
    <col min="7" max="7" width="18.7109375" style="3" bestFit="1" customWidth="1"/>
    <col min="8" max="8" width="1" style="3" customWidth="1"/>
    <col min="9" max="9" width="16.7109375" style="3" bestFit="1" customWidth="1"/>
    <col min="10" max="10" width="1" style="3" customWidth="1"/>
    <col min="11" max="11" width="21.28515625" style="3" bestFit="1" customWidth="1"/>
    <col min="12" max="12" width="1" style="3" customWidth="1"/>
    <col min="13" max="13" width="22.42578125" style="3" bestFit="1" customWidth="1"/>
    <col min="14" max="14" width="1" style="3" customWidth="1"/>
    <col min="15" max="15" width="19.85546875" style="3" bestFit="1" customWidth="1"/>
    <col min="16" max="16" width="1" style="3" customWidth="1"/>
    <col min="17" max="17" width="17.285156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 x14ac:dyDescent="0.55000000000000004">
      <c r="A3" s="32" t="s">
        <v>147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 x14ac:dyDescent="0.55000000000000004">
      <c r="A6" s="30" t="s">
        <v>151</v>
      </c>
      <c r="C6" s="31" t="s">
        <v>149</v>
      </c>
      <c r="D6" s="31" t="s">
        <v>149</v>
      </c>
      <c r="E6" s="31" t="s">
        <v>149</v>
      </c>
      <c r="F6" s="31" t="s">
        <v>149</v>
      </c>
      <c r="G6" s="31" t="s">
        <v>149</v>
      </c>
      <c r="H6" s="31" t="s">
        <v>149</v>
      </c>
      <c r="I6" s="31" t="s">
        <v>149</v>
      </c>
      <c r="K6" s="31" t="s">
        <v>150</v>
      </c>
      <c r="L6" s="31" t="s">
        <v>150</v>
      </c>
      <c r="M6" s="31" t="s">
        <v>150</v>
      </c>
      <c r="N6" s="31" t="s">
        <v>150</v>
      </c>
      <c r="O6" s="31" t="s">
        <v>150</v>
      </c>
      <c r="P6" s="31" t="s">
        <v>150</v>
      </c>
      <c r="Q6" s="31" t="s">
        <v>150</v>
      </c>
    </row>
    <row r="7" spans="1:17" ht="24.75" x14ac:dyDescent="0.55000000000000004">
      <c r="A7" s="31" t="s">
        <v>151</v>
      </c>
      <c r="C7" s="31" t="s">
        <v>201</v>
      </c>
      <c r="E7" s="31" t="s">
        <v>198</v>
      </c>
      <c r="G7" s="31" t="s">
        <v>199</v>
      </c>
      <c r="I7" s="31" t="s">
        <v>202</v>
      </c>
      <c r="K7" s="31" t="s">
        <v>201</v>
      </c>
      <c r="M7" s="31" t="s">
        <v>198</v>
      </c>
      <c r="O7" s="31" t="s">
        <v>199</v>
      </c>
      <c r="Q7" s="31" t="s">
        <v>202</v>
      </c>
    </row>
    <row r="8" spans="1:17" x14ac:dyDescent="0.55000000000000004">
      <c r="A8" s="3" t="s">
        <v>128</v>
      </c>
      <c r="C8" s="6">
        <v>0</v>
      </c>
      <c r="D8" s="6"/>
      <c r="E8" s="6">
        <v>-561427071</v>
      </c>
      <c r="F8" s="6"/>
      <c r="G8" s="6">
        <v>686692972</v>
      </c>
      <c r="H8" s="6"/>
      <c r="I8" s="6">
        <f>C8+E8+G8</f>
        <v>125265901</v>
      </c>
      <c r="J8" s="6"/>
      <c r="K8" s="6">
        <v>0</v>
      </c>
      <c r="L8" s="6"/>
      <c r="M8" s="6">
        <v>0</v>
      </c>
      <c r="N8" s="6"/>
      <c r="O8" s="6">
        <v>751215758</v>
      </c>
      <c r="P8" s="6"/>
      <c r="Q8" s="6">
        <f>K8+M8+O8</f>
        <v>751215758</v>
      </c>
    </row>
    <row r="9" spans="1:17" x14ac:dyDescent="0.55000000000000004">
      <c r="A9" s="3" t="s">
        <v>104</v>
      </c>
      <c r="C9" s="6">
        <v>0</v>
      </c>
      <c r="D9" s="6"/>
      <c r="E9" s="6">
        <v>-26403806</v>
      </c>
      <c r="F9" s="6"/>
      <c r="G9" s="6">
        <v>34537796</v>
      </c>
      <c r="H9" s="6"/>
      <c r="I9" s="6">
        <f t="shared" ref="I9:I24" si="0">C9+E9+G9</f>
        <v>8133990</v>
      </c>
      <c r="J9" s="6"/>
      <c r="K9" s="6">
        <v>0</v>
      </c>
      <c r="L9" s="6"/>
      <c r="M9" s="6">
        <v>0</v>
      </c>
      <c r="N9" s="6"/>
      <c r="O9" s="6">
        <v>34537796</v>
      </c>
      <c r="P9" s="6"/>
      <c r="Q9" s="6">
        <f t="shared" ref="Q9:Q24" si="1">K9+M9+O9</f>
        <v>34537796</v>
      </c>
    </row>
    <row r="10" spans="1:17" x14ac:dyDescent="0.55000000000000004">
      <c r="A10" s="3" t="s">
        <v>101</v>
      </c>
      <c r="C10" s="6">
        <v>0</v>
      </c>
      <c r="D10" s="6"/>
      <c r="E10" s="6">
        <v>-345763247</v>
      </c>
      <c r="F10" s="6"/>
      <c r="G10" s="6">
        <v>367163039</v>
      </c>
      <c r="H10" s="6"/>
      <c r="I10" s="6">
        <f t="shared" si="0"/>
        <v>21399792</v>
      </c>
      <c r="J10" s="6"/>
      <c r="K10" s="6">
        <v>0</v>
      </c>
      <c r="L10" s="6"/>
      <c r="M10" s="6">
        <v>0</v>
      </c>
      <c r="N10" s="6"/>
      <c r="O10" s="6">
        <v>367163039</v>
      </c>
      <c r="P10" s="6"/>
      <c r="Q10" s="6">
        <f t="shared" si="1"/>
        <v>367163039</v>
      </c>
    </row>
    <row r="11" spans="1:17" x14ac:dyDescent="0.55000000000000004">
      <c r="A11" s="3" t="s">
        <v>195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3009065857</v>
      </c>
      <c r="P11" s="6"/>
      <c r="Q11" s="6">
        <f t="shared" si="1"/>
        <v>3009065857</v>
      </c>
    </row>
    <row r="12" spans="1:17" x14ac:dyDescent="0.55000000000000004">
      <c r="A12" s="3" t="s">
        <v>113</v>
      </c>
      <c r="C12" s="6">
        <v>0</v>
      </c>
      <c r="D12" s="6"/>
      <c r="E12" s="6">
        <v>626598209</v>
      </c>
      <c r="F12" s="6"/>
      <c r="G12" s="6">
        <v>0</v>
      </c>
      <c r="H12" s="6"/>
      <c r="I12" s="6">
        <f t="shared" si="0"/>
        <v>626598209</v>
      </c>
      <c r="J12" s="6"/>
      <c r="K12" s="6">
        <v>0</v>
      </c>
      <c r="L12" s="6"/>
      <c r="M12" s="6">
        <v>3408467431</v>
      </c>
      <c r="N12" s="6"/>
      <c r="O12" s="6">
        <v>1064087122</v>
      </c>
      <c r="P12" s="6"/>
      <c r="Q12" s="6">
        <f t="shared" si="1"/>
        <v>4472554553</v>
      </c>
    </row>
    <row r="13" spans="1:17" x14ac:dyDescent="0.55000000000000004">
      <c r="A13" s="3" t="s">
        <v>196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408876426</v>
      </c>
      <c r="P13" s="6"/>
      <c r="Q13" s="6">
        <f t="shared" si="1"/>
        <v>408876426</v>
      </c>
    </row>
    <row r="14" spans="1:17" x14ac:dyDescent="0.55000000000000004">
      <c r="A14" s="3" t="s">
        <v>98</v>
      </c>
      <c r="C14" s="6">
        <v>0</v>
      </c>
      <c r="D14" s="6"/>
      <c r="E14" s="6">
        <v>906008218</v>
      </c>
      <c r="F14" s="6"/>
      <c r="G14" s="6">
        <v>0</v>
      </c>
      <c r="H14" s="6"/>
      <c r="I14" s="6">
        <f t="shared" si="0"/>
        <v>906008218</v>
      </c>
      <c r="J14" s="6"/>
      <c r="K14" s="6">
        <v>0</v>
      </c>
      <c r="L14" s="6"/>
      <c r="M14" s="6">
        <v>3255174889</v>
      </c>
      <c r="N14" s="6"/>
      <c r="O14" s="6">
        <v>335489181</v>
      </c>
      <c r="P14" s="6"/>
      <c r="Q14" s="6">
        <f t="shared" si="1"/>
        <v>3590664070</v>
      </c>
    </row>
    <row r="15" spans="1:17" x14ac:dyDescent="0.55000000000000004">
      <c r="A15" s="3" t="s">
        <v>89</v>
      </c>
      <c r="C15" s="6">
        <v>0</v>
      </c>
      <c r="D15" s="6"/>
      <c r="E15" s="6">
        <v>507857194</v>
      </c>
      <c r="F15" s="6"/>
      <c r="G15" s="6">
        <v>0</v>
      </c>
      <c r="H15" s="6"/>
      <c r="I15" s="6">
        <f t="shared" si="0"/>
        <v>507857194</v>
      </c>
      <c r="J15" s="6"/>
      <c r="K15" s="6">
        <v>0</v>
      </c>
      <c r="L15" s="6"/>
      <c r="M15" s="6">
        <v>1583760811</v>
      </c>
      <c r="N15" s="6"/>
      <c r="O15" s="6">
        <v>1032316882</v>
      </c>
      <c r="P15" s="6"/>
      <c r="Q15" s="6">
        <f t="shared" si="1"/>
        <v>2616077693</v>
      </c>
    </row>
    <row r="16" spans="1:17" x14ac:dyDescent="0.55000000000000004">
      <c r="A16" s="3" t="s">
        <v>122</v>
      </c>
      <c r="C16" s="6">
        <v>6569961690</v>
      </c>
      <c r="D16" s="6"/>
      <c r="E16" s="6">
        <v>996819293</v>
      </c>
      <c r="F16" s="6"/>
      <c r="G16" s="6">
        <v>0</v>
      </c>
      <c r="H16" s="6"/>
      <c r="I16" s="6">
        <f t="shared" si="0"/>
        <v>7566780983</v>
      </c>
      <c r="J16" s="6"/>
      <c r="K16" s="6">
        <v>25316620635</v>
      </c>
      <c r="L16" s="6"/>
      <c r="M16" s="6">
        <v>13494553668</v>
      </c>
      <c r="N16" s="6"/>
      <c r="O16" s="6">
        <v>0</v>
      </c>
      <c r="P16" s="6"/>
      <c r="Q16" s="6">
        <f t="shared" si="1"/>
        <v>38811174303</v>
      </c>
    </row>
    <row r="17" spans="1:17" x14ac:dyDescent="0.55000000000000004">
      <c r="A17" s="3" t="s">
        <v>119</v>
      </c>
      <c r="C17" s="6">
        <v>2656577533</v>
      </c>
      <c r="D17" s="6"/>
      <c r="E17" s="6">
        <v>0</v>
      </c>
      <c r="F17" s="6"/>
      <c r="G17" s="6">
        <v>0</v>
      </c>
      <c r="H17" s="6"/>
      <c r="I17" s="6">
        <f t="shared" si="0"/>
        <v>2656577533</v>
      </c>
      <c r="J17" s="6"/>
      <c r="K17" s="6">
        <v>10238914271</v>
      </c>
      <c r="L17" s="6"/>
      <c r="M17" s="6">
        <v>0</v>
      </c>
      <c r="N17" s="6"/>
      <c r="O17" s="6">
        <v>0</v>
      </c>
      <c r="P17" s="6"/>
      <c r="Q17" s="6">
        <f t="shared" si="1"/>
        <v>10238914271</v>
      </c>
    </row>
    <row r="18" spans="1:17" x14ac:dyDescent="0.55000000000000004">
      <c r="A18" s="3" t="s">
        <v>116</v>
      </c>
      <c r="C18" s="6">
        <v>13428681</v>
      </c>
      <c r="D18" s="6"/>
      <c r="E18" s="6">
        <v>-1999</v>
      </c>
      <c r="F18" s="6"/>
      <c r="G18" s="6">
        <v>0</v>
      </c>
      <c r="H18" s="6"/>
      <c r="I18" s="6">
        <f t="shared" si="0"/>
        <v>13426682</v>
      </c>
      <c r="J18" s="6"/>
      <c r="K18" s="6">
        <v>51777748</v>
      </c>
      <c r="L18" s="6"/>
      <c r="M18" s="6">
        <v>-1999</v>
      </c>
      <c r="N18" s="6"/>
      <c r="O18" s="6">
        <v>0</v>
      </c>
      <c r="P18" s="6"/>
      <c r="Q18" s="6">
        <f t="shared" si="1"/>
        <v>51775749</v>
      </c>
    </row>
    <row r="19" spans="1:17" x14ac:dyDescent="0.55000000000000004">
      <c r="A19" s="3" t="s">
        <v>125</v>
      </c>
      <c r="C19" s="6">
        <v>14963165</v>
      </c>
      <c r="D19" s="6"/>
      <c r="E19" s="6">
        <v>-56346785</v>
      </c>
      <c r="F19" s="6"/>
      <c r="G19" s="6">
        <v>0</v>
      </c>
      <c r="H19" s="6"/>
      <c r="I19" s="6">
        <f t="shared" si="0"/>
        <v>-41383620</v>
      </c>
      <c r="J19" s="6"/>
      <c r="K19" s="6">
        <v>59670182</v>
      </c>
      <c r="L19" s="6"/>
      <c r="M19" s="6">
        <v>28075910</v>
      </c>
      <c r="N19" s="6"/>
      <c r="O19" s="6">
        <v>0</v>
      </c>
      <c r="P19" s="6"/>
      <c r="Q19" s="6">
        <f t="shared" si="1"/>
        <v>87746092</v>
      </c>
    </row>
    <row r="20" spans="1:17" x14ac:dyDescent="0.55000000000000004">
      <c r="A20" s="3" t="s">
        <v>92</v>
      </c>
      <c r="C20" s="6">
        <v>0</v>
      </c>
      <c r="D20" s="6"/>
      <c r="E20" s="6">
        <v>41495394</v>
      </c>
      <c r="F20" s="6"/>
      <c r="G20" s="6">
        <v>0</v>
      </c>
      <c r="H20" s="6"/>
      <c r="I20" s="6">
        <f t="shared" si="0"/>
        <v>41495394</v>
      </c>
      <c r="J20" s="6"/>
      <c r="K20" s="6">
        <v>0</v>
      </c>
      <c r="L20" s="6"/>
      <c r="M20" s="6">
        <v>161270989</v>
      </c>
      <c r="N20" s="6"/>
      <c r="O20" s="6">
        <v>0</v>
      </c>
      <c r="P20" s="6"/>
      <c r="Q20" s="6">
        <f t="shared" si="1"/>
        <v>161270989</v>
      </c>
    </row>
    <row r="21" spans="1:17" x14ac:dyDescent="0.55000000000000004">
      <c r="A21" s="3" t="s">
        <v>95</v>
      </c>
      <c r="C21" s="6">
        <v>0</v>
      </c>
      <c r="D21" s="6"/>
      <c r="E21" s="6">
        <v>356673489</v>
      </c>
      <c r="F21" s="6"/>
      <c r="G21" s="6">
        <v>0</v>
      </c>
      <c r="H21" s="6"/>
      <c r="I21" s="6">
        <f t="shared" si="0"/>
        <v>356673489</v>
      </c>
      <c r="J21" s="6"/>
      <c r="K21" s="6">
        <v>0</v>
      </c>
      <c r="L21" s="6"/>
      <c r="M21" s="6">
        <v>1162184165</v>
      </c>
      <c r="N21" s="6"/>
      <c r="O21" s="6">
        <v>0</v>
      </c>
      <c r="P21" s="6"/>
      <c r="Q21" s="6">
        <f t="shared" si="1"/>
        <v>1162184165</v>
      </c>
    </row>
    <row r="22" spans="1:17" x14ac:dyDescent="0.55000000000000004">
      <c r="A22" s="3" t="s">
        <v>107</v>
      </c>
      <c r="C22" s="6">
        <v>0</v>
      </c>
      <c r="D22" s="6"/>
      <c r="E22" s="6">
        <v>12553792</v>
      </c>
      <c r="F22" s="6"/>
      <c r="G22" s="6">
        <v>0</v>
      </c>
      <c r="H22" s="6"/>
      <c r="I22" s="6">
        <f t="shared" si="0"/>
        <v>12553792</v>
      </c>
      <c r="J22" s="6"/>
      <c r="K22" s="6">
        <v>0</v>
      </c>
      <c r="L22" s="6"/>
      <c r="M22" s="6">
        <v>61044291</v>
      </c>
      <c r="N22" s="6"/>
      <c r="O22" s="6">
        <v>0</v>
      </c>
      <c r="P22" s="6"/>
      <c r="Q22" s="6">
        <f t="shared" si="1"/>
        <v>61044291</v>
      </c>
    </row>
    <row r="23" spans="1:17" x14ac:dyDescent="0.55000000000000004">
      <c r="A23" s="3" t="s">
        <v>110</v>
      </c>
      <c r="C23" s="6">
        <v>0</v>
      </c>
      <c r="D23" s="6"/>
      <c r="E23" s="6">
        <v>1262950821</v>
      </c>
      <c r="F23" s="6"/>
      <c r="G23" s="6">
        <v>0</v>
      </c>
      <c r="H23" s="6"/>
      <c r="I23" s="6">
        <f t="shared" si="0"/>
        <v>1262950821</v>
      </c>
      <c r="J23" s="6"/>
      <c r="K23" s="6">
        <v>0</v>
      </c>
      <c r="L23" s="6"/>
      <c r="M23" s="6">
        <v>4432129755</v>
      </c>
      <c r="N23" s="6"/>
      <c r="O23" s="6">
        <v>0</v>
      </c>
      <c r="P23" s="6"/>
      <c r="Q23" s="6">
        <f t="shared" si="1"/>
        <v>4432129755</v>
      </c>
    </row>
    <row r="24" spans="1:17" x14ac:dyDescent="0.55000000000000004">
      <c r="A24" s="3" t="s">
        <v>85</v>
      </c>
      <c r="C24" s="6">
        <v>0</v>
      </c>
      <c r="D24" s="6"/>
      <c r="E24" s="6">
        <v>343692784</v>
      </c>
      <c r="F24" s="6"/>
      <c r="G24" s="6">
        <v>0</v>
      </c>
      <c r="H24" s="6"/>
      <c r="I24" s="6">
        <f t="shared" si="0"/>
        <v>343692784</v>
      </c>
      <c r="J24" s="6"/>
      <c r="K24" s="6">
        <v>0</v>
      </c>
      <c r="L24" s="6"/>
      <c r="M24" s="6">
        <v>860283555</v>
      </c>
      <c r="N24" s="6"/>
      <c r="O24" s="6">
        <v>0</v>
      </c>
      <c r="P24" s="6"/>
      <c r="Q24" s="6">
        <f t="shared" si="1"/>
        <v>860283555</v>
      </c>
    </row>
    <row r="25" spans="1:17" ht="24.75" thickBot="1" x14ac:dyDescent="0.6">
      <c r="C25" s="18">
        <f>SUM(C8:C24)</f>
        <v>9254931069</v>
      </c>
      <c r="D25" s="6"/>
      <c r="E25" s="18">
        <f>SUM(E8:E24)</f>
        <v>4064706286</v>
      </c>
      <c r="F25" s="6"/>
      <c r="G25" s="18">
        <f>SUM(G8:G24)</f>
        <v>1088393807</v>
      </c>
      <c r="H25" s="6"/>
      <c r="I25" s="18">
        <f>SUM(I8:I24)</f>
        <v>14408031162</v>
      </c>
      <c r="J25" s="6"/>
      <c r="K25" s="18">
        <f>SUM(K8:K24)</f>
        <v>35666982836</v>
      </c>
      <c r="L25" s="6"/>
      <c r="M25" s="18">
        <f>SUM(M8:M24)</f>
        <v>28446943465</v>
      </c>
      <c r="N25" s="6"/>
      <c r="O25" s="18">
        <f>SUM(O8:O24)</f>
        <v>7002752061</v>
      </c>
      <c r="P25" s="6"/>
      <c r="Q25" s="18">
        <f>SUM(Q8:Q24)</f>
        <v>71116678362</v>
      </c>
    </row>
    <row r="26" spans="1:17" ht="24.75" thickTop="1" x14ac:dyDescent="0.55000000000000004">
      <c r="C26" s="15"/>
      <c r="E26" s="15"/>
      <c r="G26" s="15"/>
      <c r="K26" s="15"/>
      <c r="M26" s="15"/>
      <c r="O26" s="15"/>
    </row>
    <row r="27" spans="1:17" x14ac:dyDescent="0.55000000000000004">
      <c r="C27" s="16"/>
      <c r="D27" s="16"/>
      <c r="E27" s="16"/>
      <c r="F27" s="16"/>
      <c r="G27" s="16"/>
      <c r="K27" s="16"/>
      <c r="L27" s="16"/>
      <c r="M27" s="16"/>
      <c r="N27" s="16"/>
      <c r="O27" s="1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9" sqref="A19:G20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x14ac:dyDescent="0.55000000000000004">
      <c r="A3" s="32" t="s">
        <v>147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ht="24.75" x14ac:dyDescent="0.55000000000000004">
      <c r="A6" s="31" t="s">
        <v>203</v>
      </c>
      <c r="B6" s="31" t="s">
        <v>203</v>
      </c>
      <c r="C6" s="31" t="s">
        <v>203</v>
      </c>
      <c r="E6" s="31" t="s">
        <v>149</v>
      </c>
      <c r="F6" s="31" t="s">
        <v>149</v>
      </c>
      <c r="G6" s="31" t="s">
        <v>149</v>
      </c>
      <c r="I6" s="31" t="s">
        <v>150</v>
      </c>
      <c r="J6" s="31" t="s">
        <v>150</v>
      </c>
      <c r="K6" s="31" t="s">
        <v>150</v>
      </c>
    </row>
    <row r="7" spans="1:11" ht="24.75" x14ac:dyDescent="0.55000000000000004">
      <c r="A7" s="31" t="s">
        <v>204</v>
      </c>
      <c r="C7" s="31" t="s">
        <v>134</v>
      </c>
      <c r="E7" s="31" t="s">
        <v>205</v>
      </c>
      <c r="G7" s="31" t="s">
        <v>206</v>
      </c>
      <c r="I7" s="31" t="s">
        <v>205</v>
      </c>
      <c r="K7" s="31" t="s">
        <v>206</v>
      </c>
    </row>
    <row r="8" spans="1:11" x14ac:dyDescent="0.55000000000000004">
      <c r="A8" s="1" t="s">
        <v>140</v>
      </c>
      <c r="C8" s="3" t="s">
        <v>141</v>
      </c>
      <c r="D8" s="3"/>
      <c r="E8" s="4">
        <v>31056737</v>
      </c>
      <c r="F8" s="3"/>
      <c r="G8" s="23">
        <f>E8/$E$10</f>
        <v>0.56076384638179755</v>
      </c>
      <c r="H8" s="3"/>
      <c r="I8" s="4">
        <v>56052832</v>
      </c>
      <c r="J8" s="3"/>
      <c r="K8" s="23">
        <f>I8/$I$10</f>
        <v>0.29271127675858188</v>
      </c>
    </row>
    <row r="9" spans="1:11" x14ac:dyDescent="0.55000000000000004">
      <c r="A9" s="1" t="s">
        <v>144</v>
      </c>
      <c r="C9" s="3" t="s">
        <v>145</v>
      </c>
      <c r="D9" s="3"/>
      <c r="E9" s="4">
        <v>24326179</v>
      </c>
      <c r="F9" s="3"/>
      <c r="G9" s="23">
        <f>E9/$E$10</f>
        <v>0.4392361536182024</v>
      </c>
      <c r="H9" s="3"/>
      <c r="I9" s="4">
        <v>135442462</v>
      </c>
      <c r="J9" s="3"/>
      <c r="K9" s="23">
        <f>I9/$I$10</f>
        <v>0.70728872324141812</v>
      </c>
    </row>
    <row r="10" spans="1:11" ht="24.75" thickBot="1" x14ac:dyDescent="0.6">
      <c r="E10" s="5">
        <f>SUM(E8:E9)</f>
        <v>55382916</v>
      </c>
      <c r="G10" s="8">
        <f>SUM(G8:G9)</f>
        <v>1</v>
      </c>
      <c r="I10" s="5">
        <f>SUM(I8:I9)</f>
        <v>191495294</v>
      </c>
      <c r="K10" s="8">
        <f>SUM(K8:K9)</f>
        <v>1</v>
      </c>
    </row>
    <row r="11" spans="1:11" ht="24.75" thickTop="1" x14ac:dyDescent="0.55000000000000004">
      <c r="E11" s="20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J11" sqref="J11"/>
    </sheetView>
  </sheetViews>
  <sheetFormatPr defaultRowHeight="24" x14ac:dyDescent="0.55000000000000004"/>
  <cols>
    <col min="1" max="1" width="35.5703125" style="1" bestFit="1" customWidth="1"/>
    <col min="2" max="2" width="1" style="1" customWidth="1"/>
    <col min="3" max="3" width="17.57031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32" t="s">
        <v>0</v>
      </c>
      <c r="B2" s="32"/>
      <c r="C2" s="32"/>
      <c r="D2" s="32"/>
      <c r="E2" s="32"/>
    </row>
    <row r="3" spans="1:5" ht="24.75" x14ac:dyDescent="0.55000000000000004">
      <c r="A3" s="32" t="s">
        <v>147</v>
      </c>
      <c r="B3" s="32"/>
      <c r="C3" s="32"/>
      <c r="D3" s="32"/>
      <c r="E3" s="32"/>
    </row>
    <row r="4" spans="1:5" ht="24.75" x14ac:dyDescent="0.55000000000000004">
      <c r="A4" s="32" t="s">
        <v>2</v>
      </c>
      <c r="B4" s="32"/>
      <c r="C4" s="32"/>
      <c r="D4" s="32"/>
      <c r="E4" s="32"/>
    </row>
    <row r="5" spans="1:5" ht="24.75" x14ac:dyDescent="0.6">
      <c r="C5" s="30" t="s">
        <v>149</v>
      </c>
      <c r="E5" s="13" t="s">
        <v>213</v>
      </c>
    </row>
    <row r="6" spans="1:5" ht="24.75" x14ac:dyDescent="0.6">
      <c r="A6" s="30" t="s">
        <v>207</v>
      </c>
      <c r="C6" s="31"/>
      <c r="E6" s="21" t="s">
        <v>214</v>
      </c>
    </row>
    <row r="7" spans="1:5" ht="24.75" x14ac:dyDescent="0.55000000000000004">
      <c r="A7" s="31" t="s">
        <v>207</v>
      </c>
      <c r="C7" s="31" t="s">
        <v>137</v>
      </c>
      <c r="E7" s="31" t="s">
        <v>137</v>
      </c>
    </row>
    <row r="8" spans="1:5" x14ac:dyDescent="0.55000000000000004">
      <c r="A8" s="1" t="s">
        <v>215</v>
      </c>
      <c r="C8" s="4">
        <v>112978144</v>
      </c>
      <c r="D8" s="3"/>
      <c r="E8" s="4">
        <v>763371021</v>
      </c>
    </row>
    <row r="9" spans="1:5" ht="25.5" thickBot="1" x14ac:dyDescent="0.65">
      <c r="A9" s="12" t="s">
        <v>156</v>
      </c>
      <c r="C9" s="5">
        <v>112978144</v>
      </c>
      <c r="D9" s="3"/>
      <c r="E9" s="5">
        <v>763371021</v>
      </c>
    </row>
    <row r="10" spans="1:5" ht="24.75" thickTop="1" x14ac:dyDescent="0.55000000000000004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4"/>
  <sheetViews>
    <sheetView rightToLeft="1" topLeftCell="A55" workbookViewId="0">
      <selection activeCell="A23" sqref="A23"/>
    </sheetView>
  </sheetViews>
  <sheetFormatPr defaultRowHeight="24" x14ac:dyDescent="0.55000000000000004"/>
  <cols>
    <col min="1" max="1" width="35.7109375" style="3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6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4.75" x14ac:dyDescent="0.5500000000000000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1:25" ht="24.75" x14ac:dyDescent="0.55000000000000004">
      <c r="A6" s="30" t="s">
        <v>3</v>
      </c>
      <c r="C6" s="31" t="s">
        <v>211</v>
      </c>
      <c r="D6" s="31" t="s">
        <v>4</v>
      </c>
      <c r="E6" s="31" t="s">
        <v>4</v>
      </c>
      <c r="F6" s="31" t="s">
        <v>4</v>
      </c>
      <c r="G6" s="31" t="s">
        <v>4</v>
      </c>
      <c r="I6" s="31" t="s">
        <v>5</v>
      </c>
      <c r="J6" s="31" t="s">
        <v>5</v>
      </c>
      <c r="K6" s="31" t="s">
        <v>5</v>
      </c>
      <c r="L6" s="31" t="s">
        <v>5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  <c r="T6" s="31" t="s">
        <v>6</v>
      </c>
      <c r="U6" s="31" t="s">
        <v>6</v>
      </c>
      <c r="V6" s="31" t="s">
        <v>6</v>
      </c>
      <c r="W6" s="31" t="s">
        <v>6</v>
      </c>
      <c r="X6" s="31" t="s">
        <v>6</v>
      </c>
      <c r="Y6" s="31" t="s">
        <v>6</v>
      </c>
    </row>
    <row r="7" spans="1:25" ht="24.75" x14ac:dyDescent="0.55000000000000004">
      <c r="A7" s="30" t="s">
        <v>3</v>
      </c>
      <c r="C7" s="30" t="s">
        <v>7</v>
      </c>
      <c r="E7" s="30" t="s">
        <v>8</v>
      </c>
      <c r="G7" s="30" t="s">
        <v>9</v>
      </c>
      <c r="I7" s="31" t="s">
        <v>10</v>
      </c>
      <c r="J7" s="31" t="s">
        <v>10</v>
      </c>
      <c r="K7" s="31" t="s">
        <v>10</v>
      </c>
      <c r="M7" s="31" t="s">
        <v>11</v>
      </c>
      <c r="N7" s="31" t="s">
        <v>11</v>
      </c>
      <c r="O7" s="31" t="s">
        <v>11</v>
      </c>
      <c r="Q7" s="30" t="s">
        <v>7</v>
      </c>
      <c r="S7" s="30" t="s">
        <v>12</v>
      </c>
      <c r="U7" s="30" t="s">
        <v>8</v>
      </c>
      <c r="W7" s="30" t="s">
        <v>9</v>
      </c>
      <c r="Y7" s="33" t="s">
        <v>13</v>
      </c>
    </row>
    <row r="8" spans="1:25" ht="24.75" x14ac:dyDescent="0.55000000000000004">
      <c r="A8" s="31" t="s">
        <v>3</v>
      </c>
      <c r="C8" s="31" t="s">
        <v>7</v>
      </c>
      <c r="E8" s="31" t="s">
        <v>8</v>
      </c>
      <c r="G8" s="31" t="s">
        <v>9</v>
      </c>
      <c r="I8" s="31" t="s">
        <v>7</v>
      </c>
      <c r="K8" s="31" t="s">
        <v>8</v>
      </c>
      <c r="M8" s="31" t="s">
        <v>7</v>
      </c>
      <c r="O8" s="31" t="s">
        <v>14</v>
      </c>
      <c r="Q8" s="31" t="s">
        <v>7</v>
      </c>
      <c r="S8" s="31" t="s">
        <v>12</v>
      </c>
      <c r="U8" s="31" t="s">
        <v>8</v>
      </c>
      <c r="W8" s="31" t="s">
        <v>9</v>
      </c>
      <c r="Y8" s="34" t="s">
        <v>13</v>
      </c>
    </row>
    <row r="9" spans="1:25" x14ac:dyDescent="0.55000000000000004">
      <c r="A9" s="3" t="s">
        <v>15</v>
      </c>
      <c r="C9" s="4">
        <v>2118327</v>
      </c>
      <c r="D9" s="3"/>
      <c r="E9" s="6">
        <v>14114079190</v>
      </c>
      <c r="F9" s="6"/>
      <c r="G9" s="6">
        <v>17561729439.278999</v>
      </c>
      <c r="H9" s="6"/>
      <c r="I9" s="6">
        <v>1412218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3530545</v>
      </c>
      <c r="R9" s="6"/>
      <c r="S9" s="6">
        <v>5856</v>
      </c>
      <c r="T9" s="6"/>
      <c r="U9" s="6">
        <v>14114079190</v>
      </c>
      <c r="V9" s="6"/>
      <c r="W9" s="6">
        <v>20551856034.456001</v>
      </c>
      <c r="X9" s="3"/>
      <c r="Y9" s="7">
        <v>5.9964078593864913E-3</v>
      </c>
    </row>
    <row r="10" spans="1:25" x14ac:dyDescent="0.55000000000000004">
      <c r="A10" s="3" t="s">
        <v>16</v>
      </c>
      <c r="C10" s="4">
        <v>15058617</v>
      </c>
      <c r="D10" s="3"/>
      <c r="E10" s="6">
        <v>65029392775</v>
      </c>
      <c r="F10" s="6"/>
      <c r="G10" s="6">
        <v>69800532001.127502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15058617</v>
      </c>
      <c r="R10" s="6"/>
      <c r="S10" s="6">
        <v>4815</v>
      </c>
      <c r="T10" s="6"/>
      <c r="U10" s="6">
        <v>65029392775</v>
      </c>
      <c r="V10" s="6"/>
      <c r="W10" s="6">
        <v>72075822771.912796</v>
      </c>
      <c r="X10" s="3"/>
      <c r="Y10" s="7">
        <v>2.1029537644515022E-2</v>
      </c>
    </row>
    <row r="11" spans="1:25" x14ac:dyDescent="0.55000000000000004">
      <c r="A11" s="3" t="s">
        <v>17</v>
      </c>
      <c r="C11" s="4">
        <v>7960864</v>
      </c>
      <c r="D11" s="3"/>
      <c r="E11" s="6">
        <v>38864031915</v>
      </c>
      <c r="F11" s="6"/>
      <c r="G11" s="6">
        <v>36093459174.811203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7960864</v>
      </c>
      <c r="R11" s="6"/>
      <c r="S11" s="6">
        <v>3739</v>
      </c>
      <c r="T11" s="6"/>
      <c r="U11" s="6">
        <v>38864031915</v>
      </c>
      <c r="V11" s="6"/>
      <c r="W11" s="6">
        <v>29588564756.548801</v>
      </c>
      <c r="X11" s="3"/>
      <c r="Y11" s="7">
        <v>8.6330452080179594E-3</v>
      </c>
    </row>
    <row r="12" spans="1:25" x14ac:dyDescent="0.55000000000000004">
      <c r="A12" s="3" t="s">
        <v>18</v>
      </c>
      <c r="C12" s="4">
        <v>10570069</v>
      </c>
      <c r="D12" s="3"/>
      <c r="E12" s="6">
        <v>45702407801</v>
      </c>
      <c r="F12" s="6"/>
      <c r="G12" s="6">
        <v>41125091128.1073</v>
      </c>
      <c r="H12" s="6"/>
      <c r="I12" s="6">
        <v>265824</v>
      </c>
      <c r="J12" s="6"/>
      <c r="K12" s="6">
        <v>1287081305</v>
      </c>
      <c r="L12" s="6"/>
      <c r="M12" s="6">
        <v>0</v>
      </c>
      <c r="N12" s="6"/>
      <c r="O12" s="6">
        <v>0</v>
      </c>
      <c r="P12" s="6"/>
      <c r="Q12" s="6">
        <v>10835893</v>
      </c>
      <c r="R12" s="6"/>
      <c r="S12" s="6">
        <v>4578</v>
      </c>
      <c r="T12" s="6"/>
      <c r="U12" s="6">
        <v>46989489106</v>
      </c>
      <c r="V12" s="6"/>
      <c r="W12" s="6">
        <v>49311558180.983704</v>
      </c>
      <c r="X12" s="3"/>
      <c r="Y12" s="7">
        <v>1.4387616113080258E-2</v>
      </c>
    </row>
    <row r="13" spans="1:25" x14ac:dyDescent="0.55000000000000004">
      <c r="A13" s="3" t="s">
        <v>19</v>
      </c>
      <c r="C13" s="4">
        <v>961282</v>
      </c>
      <c r="D13" s="3"/>
      <c r="E13" s="6">
        <v>79920673156</v>
      </c>
      <c r="F13" s="6"/>
      <c r="G13" s="6">
        <v>87526646597.243698</v>
      </c>
      <c r="H13" s="6"/>
      <c r="I13" s="6">
        <v>0</v>
      </c>
      <c r="J13" s="6"/>
      <c r="K13" s="6">
        <v>0</v>
      </c>
      <c r="L13" s="6"/>
      <c r="M13" s="6">
        <v>-112732</v>
      </c>
      <c r="N13" s="6"/>
      <c r="O13" s="6">
        <v>9299290325</v>
      </c>
      <c r="P13" s="6"/>
      <c r="Q13" s="6">
        <v>848550</v>
      </c>
      <c r="R13" s="6"/>
      <c r="S13" s="6">
        <v>79662</v>
      </c>
      <c r="T13" s="6"/>
      <c r="U13" s="6">
        <v>70548171303</v>
      </c>
      <c r="V13" s="6"/>
      <c r="W13" s="6">
        <v>67194986818.904999</v>
      </c>
      <c r="X13" s="3"/>
      <c r="Y13" s="7">
        <v>1.9605457842675034E-2</v>
      </c>
    </row>
    <row r="14" spans="1:25" x14ac:dyDescent="0.55000000000000004">
      <c r="A14" s="3" t="s">
        <v>20</v>
      </c>
      <c r="C14" s="4">
        <v>15358</v>
      </c>
      <c r="D14" s="3"/>
      <c r="E14" s="6">
        <v>636872410</v>
      </c>
      <c r="F14" s="6"/>
      <c r="G14" s="6">
        <v>693104543.46000004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15358</v>
      </c>
      <c r="R14" s="6"/>
      <c r="S14" s="6">
        <v>50570</v>
      </c>
      <c r="T14" s="6"/>
      <c r="U14" s="6">
        <v>636872410</v>
      </c>
      <c r="V14" s="6"/>
      <c r="W14" s="6">
        <v>772032968.34300005</v>
      </c>
      <c r="X14" s="3"/>
      <c r="Y14" s="7">
        <v>2.2525578961413674E-4</v>
      </c>
    </row>
    <row r="15" spans="1:25" x14ac:dyDescent="0.55000000000000004">
      <c r="A15" s="3" t="s">
        <v>21</v>
      </c>
      <c r="C15" s="4">
        <v>358415</v>
      </c>
      <c r="D15" s="3"/>
      <c r="E15" s="6">
        <v>9197994310</v>
      </c>
      <c r="F15" s="6"/>
      <c r="G15" s="6">
        <v>38642392439.144997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358415</v>
      </c>
      <c r="R15" s="6"/>
      <c r="S15" s="6">
        <v>130450</v>
      </c>
      <c r="T15" s="6"/>
      <c r="U15" s="6">
        <v>9197994310</v>
      </c>
      <c r="V15" s="6"/>
      <c r="W15" s="6">
        <v>46477043091.337502</v>
      </c>
      <c r="X15" s="3"/>
      <c r="Y15" s="7">
        <v>1.3560590635059776E-2</v>
      </c>
    </row>
    <row r="16" spans="1:25" x14ac:dyDescent="0.55000000000000004">
      <c r="A16" s="3" t="s">
        <v>22</v>
      </c>
      <c r="C16" s="4">
        <v>4880583</v>
      </c>
      <c r="D16" s="3"/>
      <c r="E16" s="6">
        <v>47203084908</v>
      </c>
      <c r="F16" s="6"/>
      <c r="G16" s="6">
        <v>40835441901.689598</v>
      </c>
      <c r="H16" s="6"/>
      <c r="I16" s="6">
        <v>0</v>
      </c>
      <c r="J16" s="6"/>
      <c r="K16" s="6">
        <v>0</v>
      </c>
      <c r="L16" s="6"/>
      <c r="M16" s="6">
        <v>-4880583</v>
      </c>
      <c r="N16" s="6"/>
      <c r="O16" s="6">
        <v>49155724408</v>
      </c>
      <c r="P16" s="6"/>
      <c r="Q16" s="6">
        <v>0</v>
      </c>
      <c r="R16" s="6"/>
      <c r="S16" s="6">
        <v>0</v>
      </c>
      <c r="T16" s="6"/>
      <c r="U16" s="6">
        <v>0</v>
      </c>
      <c r="V16" s="6"/>
      <c r="W16" s="6">
        <v>0</v>
      </c>
      <c r="X16" s="3"/>
      <c r="Y16" s="7">
        <v>0</v>
      </c>
    </row>
    <row r="17" spans="1:25" x14ac:dyDescent="0.55000000000000004">
      <c r="A17" s="3" t="s">
        <v>23</v>
      </c>
      <c r="C17" s="4">
        <v>114343</v>
      </c>
      <c r="D17" s="3"/>
      <c r="E17" s="6">
        <v>4340917652</v>
      </c>
      <c r="F17" s="6"/>
      <c r="G17" s="6">
        <v>4351006592.2620001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114343</v>
      </c>
      <c r="R17" s="6"/>
      <c r="S17" s="6">
        <v>39600</v>
      </c>
      <c r="T17" s="6"/>
      <c r="U17" s="6">
        <v>4340917652</v>
      </c>
      <c r="V17" s="6"/>
      <c r="W17" s="6">
        <v>4501041302.3400002</v>
      </c>
      <c r="X17" s="3"/>
      <c r="Y17" s="7">
        <v>1.3132672492219119E-3</v>
      </c>
    </row>
    <row r="18" spans="1:25" x14ac:dyDescent="0.55000000000000004">
      <c r="A18" s="3" t="s">
        <v>24</v>
      </c>
      <c r="C18" s="4">
        <v>689072</v>
      </c>
      <c r="D18" s="3"/>
      <c r="E18" s="6">
        <v>31230811655</v>
      </c>
      <c r="F18" s="6"/>
      <c r="G18" s="6">
        <v>41358610664.208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689072</v>
      </c>
      <c r="R18" s="6"/>
      <c r="S18" s="6">
        <v>76410</v>
      </c>
      <c r="T18" s="6"/>
      <c r="U18" s="6">
        <v>31230811655</v>
      </c>
      <c r="V18" s="6"/>
      <c r="W18" s="6">
        <v>52338712170.456001</v>
      </c>
      <c r="X18" s="3"/>
      <c r="Y18" s="7">
        <v>1.5270847775642131E-2</v>
      </c>
    </row>
    <row r="19" spans="1:25" x14ac:dyDescent="0.55000000000000004">
      <c r="A19" s="3" t="s">
        <v>25</v>
      </c>
      <c r="C19" s="4">
        <v>1605259</v>
      </c>
      <c r="D19" s="3"/>
      <c r="E19" s="6">
        <v>39941845080</v>
      </c>
      <c r="F19" s="6"/>
      <c r="G19" s="6">
        <v>44775558313.137001</v>
      </c>
      <c r="H19" s="6"/>
      <c r="I19" s="6">
        <v>0</v>
      </c>
      <c r="J19" s="6"/>
      <c r="K19" s="6">
        <v>0</v>
      </c>
      <c r="L19" s="6"/>
      <c r="M19" s="6">
        <v>-401542</v>
      </c>
      <c r="N19" s="6"/>
      <c r="O19" s="6">
        <v>11627875857</v>
      </c>
      <c r="P19" s="6"/>
      <c r="Q19" s="6">
        <v>1203717</v>
      </c>
      <c r="R19" s="6"/>
      <c r="S19" s="6">
        <v>28650</v>
      </c>
      <c r="T19" s="6"/>
      <c r="U19" s="6">
        <v>29950729399</v>
      </c>
      <c r="V19" s="6"/>
      <c r="W19" s="6">
        <v>34281297422.302502</v>
      </c>
      <c r="X19" s="3"/>
      <c r="Y19" s="7">
        <v>1.0002242179413057E-2</v>
      </c>
    </row>
    <row r="20" spans="1:25" x14ac:dyDescent="0.55000000000000004">
      <c r="A20" s="3" t="s">
        <v>26</v>
      </c>
      <c r="C20" s="4">
        <v>1066158</v>
      </c>
      <c r="D20" s="3"/>
      <c r="E20" s="6">
        <v>28780821673</v>
      </c>
      <c r="F20" s="6"/>
      <c r="G20" s="6">
        <v>54177710078.087997</v>
      </c>
      <c r="H20" s="6"/>
      <c r="I20" s="6">
        <v>247118</v>
      </c>
      <c r="J20" s="6"/>
      <c r="K20" s="6">
        <v>14427551608</v>
      </c>
      <c r="L20" s="6"/>
      <c r="M20" s="6">
        <v>0</v>
      </c>
      <c r="N20" s="6"/>
      <c r="O20" s="6">
        <v>0</v>
      </c>
      <c r="P20" s="6"/>
      <c r="Q20" s="6">
        <v>1313276</v>
      </c>
      <c r="R20" s="6"/>
      <c r="S20" s="6">
        <v>60180</v>
      </c>
      <c r="T20" s="6"/>
      <c r="U20" s="6">
        <v>43208373281</v>
      </c>
      <c r="V20" s="6"/>
      <c r="W20" s="6">
        <v>78562703629.404007</v>
      </c>
      <c r="X20" s="3"/>
      <c r="Y20" s="7">
        <v>2.292221260737726E-2</v>
      </c>
    </row>
    <row r="21" spans="1:25" x14ac:dyDescent="0.55000000000000004">
      <c r="A21" s="3" t="s">
        <v>27</v>
      </c>
      <c r="C21" s="4">
        <v>374950</v>
      </c>
      <c r="D21" s="3"/>
      <c r="E21" s="6">
        <v>28736627396</v>
      </c>
      <c r="F21" s="6"/>
      <c r="G21" s="6">
        <v>30842128461.577499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374950</v>
      </c>
      <c r="R21" s="6"/>
      <c r="S21" s="6">
        <v>89676</v>
      </c>
      <c r="T21" s="6"/>
      <c r="U21" s="6">
        <v>28736627396</v>
      </c>
      <c r="V21" s="6"/>
      <c r="W21" s="6">
        <v>33423953303.610001</v>
      </c>
      <c r="X21" s="3"/>
      <c r="Y21" s="7">
        <v>9.7520951852482756E-3</v>
      </c>
    </row>
    <row r="22" spans="1:25" x14ac:dyDescent="0.55000000000000004">
      <c r="A22" s="3" t="s">
        <v>28</v>
      </c>
      <c r="C22" s="4">
        <v>1644199</v>
      </c>
      <c r="D22" s="3"/>
      <c r="E22" s="6">
        <v>4870924268</v>
      </c>
      <c r="F22" s="6"/>
      <c r="G22" s="6">
        <v>10313165060.644501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1644199</v>
      </c>
      <c r="R22" s="6"/>
      <c r="S22" s="6">
        <v>6130</v>
      </c>
      <c r="T22" s="6"/>
      <c r="U22" s="6">
        <v>4870924268</v>
      </c>
      <c r="V22" s="6"/>
      <c r="W22" s="6">
        <v>10018970177.7735</v>
      </c>
      <c r="X22" s="3"/>
      <c r="Y22" s="7">
        <v>2.9232314305937634E-3</v>
      </c>
    </row>
    <row r="23" spans="1:25" x14ac:dyDescent="0.55000000000000004">
      <c r="A23" s="3" t="s">
        <v>29</v>
      </c>
      <c r="C23" s="4">
        <v>108000</v>
      </c>
      <c r="D23" s="3"/>
      <c r="E23" s="6">
        <v>271108131</v>
      </c>
      <c r="F23" s="6"/>
      <c r="G23" s="6">
        <v>516389094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108000</v>
      </c>
      <c r="R23" s="6"/>
      <c r="S23" s="6">
        <v>4747</v>
      </c>
      <c r="T23" s="6"/>
      <c r="U23" s="6">
        <v>271108131</v>
      </c>
      <c r="V23" s="6"/>
      <c r="W23" s="6">
        <v>509625577.80000001</v>
      </c>
      <c r="X23" s="3"/>
      <c r="Y23" s="7">
        <v>1.4869327689630201E-4</v>
      </c>
    </row>
    <row r="24" spans="1:25" x14ac:dyDescent="0.55000000000000004">
      <c r="A24" s="3" t="s">
        <v>30</v>
      </c>
      <c r="C24" s="4">
        <v>612000</v>
      </c>
      <c r="D24" s="3"/>
      <c r="E24" s="6">
        <v>1379052978</v>
      </c>
      <c r="F24" s="6"/>
      <c r="G24" s="6">
        <v>4416683436</v>
      </c>
      <c r="H24" s="6"/>
      <c r="I24" s="6">
        <v>0</v>
      </c>
      <c r="J24" s="6"/>
      <c r="K24" s="6">
        <v>0</v>
      </c>
      <c r="L24" s="6"/>
      <c r="M24" s="6">
        <v>-612000</v>
      </c>
      <c r="N24" s="6"/>
      <c r="O24" s="6">
        <v>4924722531</v>
      </c>
      <c r="P24" s="6"/>
      <c r="Q24" s="6">
        <v>0</v>
      </c>
      <c r="R24" s="6"/>
      <c r="S24" s="6">
        <v>0</v>
      </c>
      <c r="T24" s="6"/>
      <c r="U24" s="6">
        <v>0</v>
      </c>
      <c r="V24" s="6"/>
      <c r="W24" s="6">
        <v>0</v>
      </c>
      <c r="X24" s="3"/>
      <c r="Y24" s="7">
        <v>0</v>
      </c>
    </row>
    <row r="25" spans="1:25" x14ac:dyDescent="0.55000000000000004">
      <c r="A25" s="3" t="s">
        <v>31</v>
      </c>
      <c r="C25" s="4">
        <v>815911</v>
      </c>
      <c r="D25" s="3"/>
      <c r="E25" s="6">
        <v>39238020218</v>
      </c>
      <c r="F25" s="6"/>
      <c r="G25" s="6">
        <v>38452180583.9655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815911</v>
      </c>
      <c r="R25" s="6"/>
      <c r="S25" s="6">
        <v>58310</v>
      </c>
      <c r="T25" s="6"/>
      <c r="U25" s="6">
        <v>39238020218</v>
      </c>
      <c r="V25" s="6"/>
      <c r="W25" s="6">
        <v>47292694576.060501</v>
      </c>
      <c r="X25" s="3"/>
      <c r="Y25" s="7">
        <v>1.3798572983968475E-2</v>
      </c>
    </row>
    <row r="26" spans="1:25" x14ac:dyDescent="0.55000000000000004">
      <c r="A26" s="3" t="s">
        <v>32</v>
      </c>
      <c r="C26" s="4">
        <v>8238687</v>
      </c>
      <c r="D26" s="3"/>
      <c r="E26" s="6">
        <v>54005047077</v>
      </c>
      <c r="F26" s="6"/>
      <c r="G26" s="6">
        <v>65844921171.293999</v>
      </c>
      <c r="H26" s="6"/>
      <c r="I26" s="6">
        <v>9227376</v>
      </c>
      <c r="J26" s="6"/>
      <c r="K26" s="6">
        <v>17090296922</v>
      </c>
      <c r="L26" s="6"/>
      <c r="M26" s="6">
        <v>0</v>
      </c>
      <c r="N26" s="6"/>
      <c r="O26" s="6">
        <v>0</v>
      </c>
      <c r="P26" s="6"/>
      <c r="Q26" s="6">
        <v>17466063</v>
      </c>
      <c r="R26" s="6"/>
      <c r="S26" s="6">
        <v>9800</v>
      </c>
      <c r="T26" s="6"/>
      <c r="U26" s="6">
        <v>121018966551</v>
      </c>
      <c r="V26" s="6"/>
      <c r="W26" s="6">
        <v>170148971266.47</v>
      </c>
      <c r="X26" s="3"/>
      <c r="Y26" s="7">
        <v>4.9644305938025386E-2</v>
      </c>
    </row>
    <row r="27" spans="1:25" x14ac:dyDescent="0.55000000000000004">
      <c r="A27" s="3" t="s">
        <v>33</v>
      </c>
      <c r="C27" s="4">
        <v>228420</v>
      </c>
      <c r="D27" s="3"/>
      <c r="E27" s="6">
        <v>3544645309</v>
      </c>
      <c r="F27" s="6"/>
      <c r="G27" s="6">
        <v>2275150228.02</v>
      </c>
      <c r="H27" s="6"/>
      <c r="I27" s="6">
        <v>1851499</v>
      </c>
      <c r="J27" s="6"/>
      <c r="K27" s="6">
        <v>24693137452</v>
      </c>
      <c r="L27" s="6"/>
      <c r="M27" s="6">
        <v>0</v>
      </c>
      <c r="N27" s="6"/>
      <c r="O27" s="6">
        <v>0</v>
      </c>
      <c r="P27" s="6"/>
      <c r="Q27" s="6">
        <v>2079919</v>
      </c>
      <c r="R27" s="6"/>
      <c r="S27" s="6">
        <v>13650</v>
      </c>
      <c r="T27" s="6"/>
      <c r="U27" s="6">
        <v>28237782761</v>
      </c>
      <c r="V27" s="6"/>
      <c r="W27" s="6">
        <v>28221968528.6175</v>
      </c>
      <c r="X27" s="3"/>
      <c r="Y27" s="7">
        <v>8.2343139037485795E-3</v>
      </c>
    </row>
    <row r="28" spans="1:25" x14ac:dyDescent="0.55000000000000004">
      <c r="A28" s="3" t="s">
        <v>34</v>
      </c>
      <c r="C28" s="4">
        <v>15702</v>
      </c>
      <c r="D28" s="3"/>
      <c r="E28" s="6">
        <v>123246888</v>
      </c>
      <c r="F28" s="6"/>
      <c r="G28" s="6">
        <v>251017072.59419999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15702</v>
      </c>
      <c r="R28" s="6"/>
      <c r="S28" s="6">
        <v>14766</v>
      </c>
      <c r="T28" s="6"/>
      <c r="U28" s="6">
        <v>123247018</v>
      </c>
      <c r="V28" s="6"/>
      <c r="W28" s="6">
        <v>230476190.3946</v>
      </c>
      <c r="X28" s="3"/>
      <c r="Y28" s="7">
        <v>6.7245957599479581E-5</v>
      </c>
    </row>
    <row r="29" spans="1:25" x14ac:dyDescent="0.55000000000000004">
      <c r="A29" s="3" t="s">
        <v>35</v>
      </c>
      <c r="C29" s="4">
        <v>7405261</v>
      </c>
      <c r="D29" s="3"/>
      <c r="E29" s="6">
        <v>42518361552</v>
      </c>
      <c r="F29" s="6"/>
      <c r="G29" s="6">
        <v>42768570239.860497</v>
      </c>
      <c r="H29" s="6"/>
      <c r="I29" s="6">
        <v>0</v>
      </c>
      <c r="J29" s="6"/>
      <c r="K29" s="6">
        <v>0</v>
      </c>
      <c r="L29" s="6"/>
      <c r="M29" s="6">
        <v>-7405261</v>
      </c>
      <c r="N29" s="6"/>
      <c r="O29" s="6">
        <v>0</v>
      </c>
      <c r="P29" s="6"/>
      <c r="Q29" s="6">
        <v>0</v>
      </c>
      <c r="R29" s="6"/>
      <c r="S29" s="6">
        <v>0</v>
      </c>
      <c r="T29" s="6"/>
      <c r="U29" s="6">
        <v>0</v>
      </c>
      <c r="V29" s="6"/>
      <c r="W29" s="6">
        <v>0</v>
      </c>
      <c r="X29" s="3"/>
      <c r="Y29" s="7">
        <v>0</v>
      </c>
    </row>
    <row r="30" spans="1:25" x14ac:dyDescent="0.55000000000000004">
      <c r="A30" s="3" t="s">
        <v>36</v>
      </c>
      <c r="C30" s="4">
        <v>182850</v>
      </c>
      <c r="D30" s="3"/>
      <c r="E30" s="6">
        <v>20625174564</v>
      </c>
      <c r="F30" s="6"/>
      <c r="G30" s="6">
        <v>16736648873.4</v>
      </c>
      <c r="H30" s="6"/>
      <c r="I30" s="6">
        <v>361346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544196</v>
      </c>
      <c r="R30" s="6"/>
      <c r="S30" s="6">
        <v>24570</v>
      </c>
      <c r="T30" s="6"/>
      <c r="U30" s="6">
        <v>14685762432</v>
      </c>
      <c r="V30" s="6"/>
      <c r="W30" s="6">
        <v>13291338890.466</v>
      </c>
      <c r="X30" s="3"/>
      <c r="Y30" s="7">
        <v>3.8780093073316076E-3</v>
      </c>
    </row>
    <row r="31" spans="1:25" x14ac:dyDescent="0.55000000000000004">
      <c r="A31" s="3" t="s">
        <v>37</v>
      </c>
      <c r="C31" s="4">
        <v>1801000</v>
      </c>
      <c r="D31" s="3"/>
      <c r="E31" s="6">
        <v>58543956820</v>
      </c>
      <c r="F31" s="6"/>
      <c r="G31" s="6">
        <v>39746096194.050003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1801000</v>
      </c>
      <c r="R31" s="6"/>
      <c r="S31" s="6">
        <v>22659</v>
      </c>
      <c r="T31" s="6"/>
      <c r="U31" s="6">
        <v>58543956820</v>
      </c>
      <c r="V31" s="6"/>
      <c r="W31" s="6">
        <v>40566046288.949997</v>
      </c>
      <c r="X31" s="3"/>
      <c r="Y31" s="7">
        <v>1.1835941161882253E-2</v>
      </c>
    </row>
    <row r="32" spans="1:25" x14ac:dyDescent="0.55000000000000004">
      <c r="A32" s="3" t="s">
        <v>38</v>
      </c>
      <c r="C32" s="4">
        <v>1584145</v>
      </c>
      <c r="D32" s="3"/>
      <c r="E32" s="6">
        <v>49794170859</v>
      </c>
      <c r="F32" s="6"/>
      <c r="G32" s="6">
        <v>50516996338.980003</v>
      </c>
      <c r="H32" s="6"/>
      <c r="I32" s="6">
        <v>57146</v>
      </c>
      <c r="J32" s="6"/>
      <c r="K32" s="6">
        <v>1897553386</v>
      </c>
      <c r="L32" s="6"/>
      <c r="M32" s="6">
        <v>0</v>
      </c>
      <c r="N32" s="6"/>
      <c r="O32" s="6">
        <v>0</v>
      </c>
      <c r="P32" s="6"/>
      <c r="Q32" s="6">
        <v>1641291</v>
      </c>
      <c r="R32" s="6"/>
      <c r="S32" s="6">
        <v>34892</v>
      </c>
      <c r="T32" s="6"/>
      <c r="U32" s="6">
        <v>51691724245</v>
      </c>
      <c r="V32" s="6"/>
      <c r="W32" s="6">
        <v>56927181414.846603</v>
      </c>
      <c r="X32" s="3"/>
      <c r="Y32" s="7">
        <v>1.6609623844990231E-2</v>
      </c>
    </row>
    <row r="33" spans="1:25" x14ac:dyDescent="0.55000000000000004">
      <c r="A33" s="3" t="s">
        <v>39</v>
      </c>
      <c r="C33" s="4">
        <v>1990806</v>
      </c>
      <c r="D33" s="3"/>
      <c r="E33" s="6">
        <v>4404176924</v>
      </c>
      <c r="F33" s="6"/>
      <c r="G33" s="6">
        <v>21036352286.709</v>
      </c>
      <c r="H33" s="6"/>
      <c r="I33" s="6">
        <v>0</v>
      </c>
      <c r="J33" s="6"/>
      <c r="K33" s="6">
        <v>0</v>
      </c>
      <c r="L33" s="6"/>
      <c r="M33" s="6">
        <v>-1990806</v>
      </c>
      <c r="N33" s="6"/>
      <c r="O33" s="6">
        <v>26400160159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3"/>
      <c r="Y33" s="7">
        <v>0</v>
      </c>
    </row>
    <row r="34" spans="1:25" x14ac:dyDescent="0.55000000000000004">
      <c r="A34" s="3" t="s">
        <v>40</v>
      </c>
      <c r="C34" s="4">
        <v>137162</v>
      </c>
      <c r="D34" s="3"/>
      <c r="E34" s="6">
        <v>57685882362</v>
      </c>
      <c r="F34" s="6"/>
      <c r="G34" s="6">
        <v>48944082733.317001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137162</v>
      </c>
      <c r="R34" s="6"/>
      <c r="S34" s="6">
        <v>387170</v>
      </c>
      <c r="T34" s="6"/>
      <c r="U34" s="6">
        <v>57685882362</v>
      </c>
      <c r="V34" s="6"/>
      <c r="W34" s="6">
        <v>52789036721.336998</v>
      </c>
      <c r="X34" s="3"/>
      <c r="Y34" s="7">
        <v>1.5402238812619536E-2</v>
      </c>
    </row>
    <row r="35" spans="1:25" x14ac:dyDescent="0.55000000000000004">
      <c r="A35" s="3" t="s">
        <v>41</v>
      </c>
      <c r="C35" s="4">
        <v>4820085</v>
      </c>
      <c r="D35" s="3"/>
      <c r="E35" s="6">
        <v>55711293197</v>
      </c>
      <c r="F35" s="6"/>
      <c r="G35" s="6">
        <v>54861592909.162498</v>
      </c>
      <c r="H35" s="6"/>
      <c r="I35" s="6">
        <v>0</v>
      </c>
      <c r="J35" s="6"/>
      <c r="K35" s="6">
        <v>0</v>
      </c>
      <c r="L35" s="6"/>
      <c r="M35" s="6">
        <v>-3287528</v>
      </c>
      <c r="N35" s="6"/>
      <c r="O35" s="6">
        <v>38270894284</v>
      </c>
      <c r="P35" s="6"/>
      <c r="Q35" s="6">
        <v>1532557</v>
      </c>
      <c r="R35" s="6"/>
      <c r="S35" s="6">
        <v>13030</v>
      </c>
      <c r="T35" s="6"/>
      <c r="U35" s="6">
        <v>17713532509</v>
      </c>
      <c r="V35" s="6"/>
      <c r="W35" s="6">
        <v>19850400864.6255</v>
      </c>
      <c r="X35" s="3"/>
      <c r="Y35" s="7">
        <v>5.7917445294017426E-3</v>
      </c>
    </row>
    <row r="36" spans="1:25" x14ac:dyDescent="0.55000000000000004">
      <c r="A36" s="3" t="s">
        <v>42</v>
      </c>
      <c r="C36" s="4">
        <v>5354926</v>
      </c>
      <c r="D36" s="3"/>
      <c r="E36" s="6">
        <v>37486981317</v>
      </c>
      <c r="F36" s="6"/>
      <c r="G36" s="6">
        <v>37729878980.846397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5354926</v>
      </c>
      <c r="R36" s="6"/>
      <c r="S36" s="6">
        <v>8917</v>
      </c>
      <c r="T36" s="6"/>
      <c r="U36" s="6">
        <v>37486981317</v>
      </c>
      <c r="V36" s="6"/>
      <c r="W36" s="6">
        <v>47465763384.905098</v>
      </c>
      <c r="X36" s="3"/>
      <c r="Y36" s="7">
        <v>1.3849069209897194E-2</v>
      </c>
    </row>
    <row r="37" spans="1:25" x14ac:dyDescent="0.55000000000000004">
      <c r="A37" s="3" t="s">
        <v>43</v>
      </c>
      <c r="C37" s="4">
        <v>3891948</v>
      </c>
      <c r="D37" s="3"/>
      <c r="E37" s="6">
        <v>16482614654</v>
      </c>
      <c r="F37" s="6"/>
      <c r="G37" s="6">
        <v>24412070638.313999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3891948</v>
      </c>
      <c r="R37" s="6"/>
      <c r="S37" s="6">
        <v>7580</v>
      </c>
      <c r="T37" s="6"/>
      <c r="U37" s="6">
        <v>16482614654</v>
      </c>
      <c r="V37" s="6"/>
      <c r="W37" s="6">
        <v>29325435093.251999</v>
      </c>
      <c r="X37" s="3"/>
      <c r="Y37" s="7">
        <v>8.5562719580309331E-3</v>
      </c>
    </row>
    <row r="38" spans="1:25" x14ac:dyDescent="0.55000000000000004">
      <c r="A38" s="3" t="s">
        <v>44</v>
      </c>
      <c r="C38" s="4">
        <v>4118358</v>
      </c>
      <c r="D38" s="3"/>
      <c r="E38" s="6">
        <v>38359493431</v>
      </c>
      <c r="F38" s="6"/>
      <c r="G38" s="6">
        <v>53997931224.981003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4118358</v>
      </c>
      <c r="R38" s="6"/>
      <c r="S38" s="6">
        <v>14800</v>
      </c>
      <c r="T38" s="6"/>
      <c r="U38" s="6">
        <v>38359493431</v>
      </c>
      <c r="V38" s="6"/>
      <c r="W38" s="6">
        <v>60589035794.519997</v>
      </c>
      <c r="X38" s="3"/>
      <c r="Y38" s="7">
        <v>1.7678041818792158E-2</v>
      </c>
    </row>
    <row r="39" spans="1:25" x14ac:dyDescent="0.55000000000000004">
      <c r="A39" s="3" t="s">
        <v>45</v>
      </c>
      <c r="C39" s="4">
        <v>5287258</v>
      </c>
      <c r="D39" s="3"/>
      <c r="E39" s="6">
        <v>44586868271</v>
      </c>
      <c r="F39" s="6"/>
      <c r="G39" s="6">
        <v>56867743177.218002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5287258</v>
      </c>
      <c r="R39" s="6"/>
      <c r="S39" s="6">
        <v>12930</v>
      </c>
      <c r="T39" s="6"/>
      <c r="U39" s="6">
        <v>44586868271</v>
      </c>
      <c r="V39" s="6"/>
      <c r="W39" s="6">
        <v>67957478676.656998</v>
      </c>
      <c r="X39" s="3"/>
      <c r="Y39" s="7">
        <v>1.9827929825783359E-2</v>
      </c>
    </row>
    <row r="40" spans="1:25" x14ac:dyDescent="0.55000000000000004">
      <c r="A40" s="3" t="s">
        <v>46</v>
      </c>
      <c r="C40" s="4">
        <v>20385</v>
      </c>
      <c r="D40" s="3"/>
      <c r="E40" s="6">
        <v>481222373</v>
      </c>
      <c r="F40" s="6"/>
      <c r="G40" s="6">
        <v>910367401.76549995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20385</v>
      </c>
      <c r="R40" s="6"/>
      <c r="S40" s="6">
        <v>57328</v>
      </c>
      <c r="T40" s="6"/>
      <c r="U40" s="6">
        <v>481222373</v>
      </c>
      <c r="V40" s="6"/>
      <c r="W40" s="6">
        <v>1161677923.8840001</v>
      </c>
      <c r="X40" s="3"/>
      <c r="Y40" s="7">
        <v>3.3894236224578459E-4</v>
      </c>
    </row>
    <row r="41" spans="1:25" x14ac:dyDescent="0.55000000000000004">
      <c r="A41" s="3" t="s">
        <v>47</v>
      </c>
      <c r="C41" s="4">
        <v>1814092</v>
      </c>
      <c r="D41" s="3"/>
      <c r="E41" s="6">
        <v>30440803645</v>
      </c>
      <c r="F41" s="6"/>
      <c r="G41" s="6">
        <v>25408470970.133999</v>
      </c>
      <c r="H41" s="6"/>
      <c r="I41" s="6">
        <v>594700</v>
      </c>
      <c r="J41" s="6"/>
      <c r="K41" s="6">
        <v>13238944451</v>
      </c>
      <c r="L41" s="6"/>
      <c r="M41" s="6">
        <v>0</v>
      </c>
      <c r="N41" s="6"/>
      <c r="O41" s="6">
        <v>0</v>
      </c>
      <c r="P41" s="6"/>
      <c r="Q41" s="6">
        <v>2408792</v>
      </c>
      <c r="R41" s="6"/>
      <c r="S41" s="6">
        <v>22560</v>
      </c>
      <c r="T41" s="6"/>
      <c r="U41" s="6">
        <v>43679748096</v>
      </c>
      <c r="V41" s="6"/>
      <c r="W41" s="6">
        <v>54019010552.255997</v>
      </c>
      <c r="X41" s="3"/>
      <c r="Y41" s="7">
        <v>1.5761107847815054E-2</v>
      </c>
    </row>
    <row r="42" spans="1:25" x14ac:dyDescent="0.55000000000000004">
      <c r="A42" s="3" t="s">
        <v>48</v>
      </c>
      <c r="C42" s="4">
        <v>2467600</v>
      </c>
      <c r="D42" s="3"/>
      <c r="E42" s="6">
        <v>35901347709</v>
      </c>
      <c r="F42" s="6"/>
      <c r="G42" s="6">
        <v>33408740163.599998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2467600</v>
      </c>
      <c r="R42" s="6"/>
      <c r="S42" s="6">
        <v>17890</v>
      </c>
      <c r="T42" s="6"/>
      <c r="U42" s="6">
        <v>35901347709</v>
      </c>
      <c r="V42" s="6"/>
      <c r="W42" s="6">
        <v>43882699084.199997</v>
      </c>
      <c r="X42" s="3"/>
      <c r="Y42" s="7">
        <v>1.2803639789925884E-2</v>
      </c>
    </row>
    <row r="43" spans="1:25" x14ac:dyDescent="0.55000000000000004">
      <c r="A43" s="3" t="s">
        <v>49</v>
      </c>
      <c r="C43" s="4">
        <v>3485911</v>
      </c>
      <c r="D43" s="3"/>
      <c r="E43" s="6">
        <v>49259132784</v>
      </c>
      <c r="F43" s="6"/>
      <c r="G43" s="6">
        <v>45144232539.377403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3485911</v>
      </c>
      <c r="R43" s="6"/>
      <c r="S43" s="6">
        <v>14328</v>
      </c>
      <c r="T43" s="6"/>
      <c r="U43" s="6">
        <v>49259132784</v>
      </c>
      <c r="V43" s="6"/>
      <c r="W43" s="6">
        <v>49648953317.792397</v>
      </c>
      <c r="X43" s="3"/>
      <c r="Y43" s="7">
        <v>1.4486057774343674E-2</v>
      </c>
    </row>
    <row r="44" spans="1:25" x14ac:dyDescent="0.55000000000000004">
      <c r="A44" s="3" t="s">
        <v>50</v>
      </c>
      <c r="C44" s="4">
        <v>15008</v>
      </c>
      <c r="D44" s="3"/>
      <c r="E44" s="6">
        <v>111768838</v>
      </c>
      <c r="F44" s="6"/>
      <c r="G44" s="6">
        <v>210219435.51840001</v>
      </c>
      <c r="H44" s="6"/>
      <c r="I44" s="6">
        <v>0</v>
      </c>
      <c r="J44" s="6"/>
      <c r="K44" s="6">
        <v>0</v>
      </c>
      <c r="L44" s="6"/>
      <c r="M44" s="6">
        <v>-1</v>
      </c>
      <c r="N44" s="6"/>
      <c r="O44" s="6">
        <v>1</v>
      </c>
      <c r="P44" s="6"/>
      <c r="Q44" s="6">
        <v>15007</v>
      </c>
      <c r="R44" s="6"/>
      <c r="S44" s="6">
        <v>19570</v>
      </c>
      <c r="T44" s="6"/>
      <c r="U44" s="6">
        <v>111761391</v>
      </c>
      <c r="V44" s="6"/>
      <c r="W44" s="6">
        <v>291939552.4095</v>
      </c>
      <c r="X44" s="3"/>
      <c r="Y44" s="7">
        <v>8.5179101274316494E-5</v>
      </c>
    </row>
    <row r="45" spans="1:25" x14ac:dyDescent="0.55000000000000004">
      <c r="A45" s="3" t="s">
        <v>51</v>
      </c>
      <c r="C45" s="4">
        <v>1788784</v>
      </c>
      <c r="D45" s="3"/>
      <c r="E45" s="6">
        <v>77927037194</v>
      </c>
      <c r="F45" s="6"/>
      <c r="G45" s="6">
        <v>55051237161.792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1788784</v>
      </c>
      <c r="R45" s="6"/>
      <c r="S45" s="6">
        <v>40730</v>
      </c>
      <c r="T45" s="6"/>
      <c r="U45" s="6">
        <v>77927037194</v>
      </c>
      <c r="V45" s="6"/>
      <c r="W45" s="6">
        <v>72423672144.695999</v>
      </c>
      <c r="X45" s="3"/>
      <c r="Y45" s="7">
        <v>2.113102953455857E-2</v>
      </c>
    </row>
    <row r="46" spans="1:25" x14ac:dyDescent="0.55000000000000004">
      <c r="A46" s="3" t="s">
        <v>52</v>
      </c>
      <c r="C46" s="4">
        <v>194657</v>
      </c>
      <c r="D46" s="3"/>
      <c r="E46" s="6">
        <v>5835387366</v>
      </c>
      <c r="F46" s="6"/>
      <c r="G46" s="6">
        <v>7474858290.5354996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194657</v>
      </c>
      <c r="R46" s="6"/>
      <c r="S46" s="6">
        <v>39440</v>
      </c>
      <c r="T46" s="6"/>
      <c r="U46" s="6">
        <v>5835582023</v>
      </c>
      <c r="V46" s="6"/>
      <c r="W46" s="6">
        <v>7631592311.1239996</v>
      </c>
      <c r="X46" s="3"/>
      <c r="Y46" s="7">
        <v>2.2266670240067574E-3</v>
      </c>
    </row>
    <row r="47" spans="1:25" x14ac:dyDescent="0.55000000000000004">
      <c r="A47" s="3" t="s">
        <v>53</v>
      </c>
      <c r="C47" s="4">
        <v>14663</v>
      </c>
      <c r="D47" s="3"/>
      <c r="E47" s="6">
        <v>94254216</v>
      </c>
      <c r="F47" s="6"/>
      <c r="G47" s="6">
        <v>403296569.24535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14663</v>
      </c>
      <c r="R47" s="6"/>
      <c r="S47" s="6">
        <v>43582</v>
      </c>
      <c r="T47" s="6"/>
      <c r="U47" s="6">
        <v>94254216</v>
      </c>
      <c r="V47" s="6"/>
      <c r="W47" s="6">
        <v>635240560.94729996</v>
      </c>
      <c r="X47" s="3"/>
      <c r="Y47" s="7">
        <v>1.8534391667006923E-4</v>
      </c>
    </row>
    <row r="48" spans="1:25" x14ac:dyDescent="0.55000000000000004">
      <c r="A48" s="3" t="s">
        <v>54</v>
      </c>
      <c r="C48" s="4">
        <v>2486905</v>
      </c>
      <c r="D48" s="3"/>
      <c r="E48" s="6">
        <v>84619908680</v>
      </c>
      <c r="F48" s="6"/>
      <c r="G48" s="6">
        <v>53545857444.315002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2486905</v>
      </c>
      <c r="R48" s="6"/>
      <c r="S48" s="6">
        <v>24650</v>
      </c>
      <c r="T48" s="6"/>
      <c r="U48" s="6">
        <v>84619908680</v>
      </c>
      <c r="V48" s="6"/>
      <c r="W48" s="6">
        <v>60937460110.912498</v>
      </c>
      <c r="X48" s="3"/>
      <c r="Y48" s="7">
        <v>1.7779701459931845E-2</v>
      </c>
    </row>
    <row r="49" spans="1:25" x14ac:dyDescent="0.55000000000000004">
      <c r="A49" s="3" t="s">
        <v>55</v>
      </c>
      <c r="C49" s="4">
        <v>4994596</v>
      </c>
      <c r="D49" s="3"/>
      <c r="E49" s="6">
        <v>76852762575</v>
      </c>
      <c r="F49" s="6"/>
      <c r="G49" s="6">
        <v>75813689408.526001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4994596</v>
      </c>
      <c r="R49" s="6"/>
      <c r="S49" s="6">
        <v>15260</v>
      </c>
      <c r="T49" s="6"/>
      <c r="U49" s="6">
        <v>76852762575</v>
      </c>
      <c r="V49" s="6"/>
      <c r="W49" s="6">
        <v>75764040626.988007</v>
      </c>
      <c r="X49" s="3"/>
      <c r="Y49" s="7">
        <v>2.2105647680329993E-2</v>
      </c>
    </row>
    <row r="50" spans="1:25" x14ac:dyDescent="0.55000000000000004">
      <c r="A50" s="3" t="s">
        <v>56</v>
      </c>
      <c r="C50" s="4">
        <v>7919180</v>
      </c>
      <c r="D50" s="3"/>
      <c r="E50" s="6">
        <v>49430046338</v>
      </c>
      <c r="F50" s="6"/>
      <c r="G50" s="6">
        <v>79350373660.320007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7919180</v>
      </c>
      <c r="R50" s="6"/>
      <c r="S50" s="6">
        <v>10490</v>
      </c>
      <c r="T50" s="6"/>
      <c r="U50" s="6">
        <v>49430046338</v>
      </c>
      <c r="V50" s="6"/>
      <c r="W50" s="6">
        <v>82577918620.710007</v>
      </c>
      <c r="X50" s="3"/>
      <c r="Y50" s="7">
        <v>2.4093730483457549E-2</v>
      </c>
    </row>
    <row r="51" spans="1:25" x14ac:dyDescent="0.55000000000000004">
      <c r="A51" s="3" t="s">
        <v>57</v>
      </c>
      <c r="C51" s="4">
        <v>3769532</v>
      </c>
      <c r="D51" s="3"/>
      <c r="E51" s="6">
        <v>53801873078</v>
      </c>
      <c r="F51" s="6"/>
      <c r="G51" s="6">
        <v>57364404183.941399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3769532</v>
      </c>
      <c r="R51" s="6"/>
      <c r="S51" s="6">
        <v>15274</v>
      </c>
      <c r="T51" s="6"/>
      <c r="U51" s="6">
        <v>53801873078</v>
      </c>
      <c r="V51" s="6"/>
      <c r="W51" s="6">
        <v>57233255568.9804</v>
      </c>
      <c r="X51" s="3"/>
      <c r="Y51" s="7">
        <v>1.6698926994074475E-2</v>
      </c>
    </row>
    <row r="52" spans="1:25" x14ac:dyDescent="0.55000000000000004">
      <c r="A52" s="3" t="s">
        <v>58</v>
      </c>
      <c r="C52" s="4">
        <v>1216605</v>
      </c>
      <c r="D52" s="3"/>
      <c r="E52" s="6">
        <v>3641024685</v>
      </c>
      <c r="F52" s="6"/>
      <c r="G52" s="6">
        <v>4117891911.8512502</v>
      </c>
      <c r="H52" s="6"/>
      <c r="I52" s="6">
        <v>0</v>
      </c>
      <c r="J52" s="6"/>
      <c r="K52" s="6">
        <v>0</v>
      </c>
      <c r="L52" s="6"/>
      <c r="M52" s="6">
        <v>-1216605</v>
      </c>
      <c r="N52" s="6"/>
      <c r="O52" s="6">
        <v>5176788478</v>
      </c>
      <c r="P52" s="6"/>
      <c r="Q52" s="6">
        <v>0</v>
      </c>
      <c r="R52" s="6"/>
      <c r="S52" s="6">
        <v>0</v>
      </c>
      <c r="T52" s="6"/>
      <c r="U52" s="6">
        <v>0</v>
      </c>
      <c r="V52" s="6"/>
      <c r="W52" s="6">
        <v>0</v>
      </c>
      <c r="X52" s="3"/>
      <c r="Y52" s="7">
        <v>0</v>
      </c>
    </row>
    <row r="53" spans="1:25" x14ac:dyDescent="0.55000000000000004">
      <c r="A53" s="3" t="s">
        <v>59</v>
      </c>
      <c r="C53" s="4">
        <v>174233</v>
      </c>
      <c r="D53" s="3"/>
      <c r="E53" s="6">
        <v>407391063</v>
      </c>
      <c r="F53" s="6"/>
      <c r="G53" s="6">
        <v>1595138048.7165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174233</v>
      </c>
      <c r="R53" s="6"/>
      <c r="S53" s="6">
        <v>9300</v>
      </c>
      <c r="T53" s="6"/>
      <c r="U53" s="6">
        <v>407391063</v>
      </c>
      <c r="V53" s="6"/>
      <c r="W53" s="6">
        <v>1610725716.9449999</v>
      </c>
      <c r="X53" s="3"/>
      <c r="Y53" s="7">
        <v>4.6996088003983512E-4</v>
      </c>
    </row>
    <row r="54" spans="1:25" x14ac:dyDescent="0.55000000000000004">
      <c r="A54" s="3" t="s">
        <v>60</v>
      </c>
      <c r="C54" s="4">
        <v>87064</v>
      </c>
      <c r="D54" s="3"/>
      <c r="E54" s="6">
        <v>2174268269</v>
      </c>
      <c r="F54" s="6"/>
      <c r="G54" s="6">
        <v>1300785917.076</v>
      </c>
      <c r="H54" s="6"/>
      <c r="I54" s="6">
        <v>0</v>
      </c>
      <c r="J54" s="6"/>
      <c r="K54" s="6">
        <v>0</v>
      </c>
      <c r="L54" s="6"/>
      <c r="M54" s="6">
        <v>-87064</v>
      </c>
      <c r="N54" s="6"/>
      <c r="O54" s="6">
        <v>1302187602</v>
      </c>
      <c r="P54" s="6"/>
      <c r="Q54" s="6">
        <v>0</v>
      </c>
      <c r="R54" s="6"/>
      <c r="S54" s="6">
        <v>0</v>
      </c>
      <c r="T54" s="6"/>
      <c r="U54" s="6">
        <v>0</v>
      </c>
      <c r="V54" s="6"/>
      <c r="W54" s="6">
        <v>0</v>
      </c>
      <c r="X54" s="3"/>
      <c r="Y54" s="7">
        <v>0</v>
      </c>
    </row>
    <row r="55" spans="1:25" x14ac:dyDescent="0.55000000000000004">
      <c r="A55" s="3" t="s">
        <v>61</v>
      </c>
      <c r="C55" s="4">
        <v>3218400</v>
      </c>
      <c r="D55" s="3"/>
      <c r="E55" s="6">
        <v>54491359123</v>
      </c>
      <c r="F55" s="6"/>
      <c r="G55" s="6">
        <v>40150594026</v>
      </c>
      <c r="H55" s="6"/>
      <c r="I55" s="6">
        <v>548920</v>
      </c>
      <c r="J55" s="6"/>
      <c r="K55" s="6">
        <v>8864676746</v>
      </c>
      <c r="L55" s="6"/>
      <c r="M55" s="6">
        <v>0</v>
      </c>
      <c r="N55" s="6"/>
      <c r="O55" s="6">
        <v>0</v>
      </c>
      <c r="P55" s="6"/>
      <c r="Q55" s="6">
        <v>3767320</v>
      </c>
      <c r="R55" s="6"/>
      <c r="S55" s="6">
        <v>17800</v>
      </c>
      <c r="T55" s="6"/>
      <c r="U55" s="6">
        <v>63356035869</v>
      </c>
      <c r="V55" s="6"/>
      <c r="W55" s="6">
        <v>66659299138.800003</v>
      </c>
      <c r="X55" s="3"/>
      <c r="Y55" s="7">
        <v>1.944916043528892E-2</v>
      </c>
    </row>
    <row r="56" spans="1:25" x14ac:dyDescent="0.55000000000000004">
      <c r="A56" s="3" t="s">
        <v>62</v>
      </c>
      <c r="C56" s="4">
        <v>15893</v>
      </c>
      <c r="D56" s="3"/>
      <c r="E56" s="6">
        <v>98292013</v>
      </c>
      <c r="F56" s="6"/>
      <c r="G56" s="6">
        <v>241810871.36489999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15893</v>
      </c>
      <c r="R56" s="6"/>
      <c r="S56" s="6">
        <v>14888</v>
      </c>
      <c r="T56" s="6"/>
      <c r="U56" s="6">
        <v>98292013</v>
      </c>
      <c r="V56" s="6"/>
      <c r="W56" s="6">
        <v>235207124.8452</v>
      </c>
      <c r="X56" s="3"/>
      <c r="Y56" s="7">
        <v>6.8626300692300923E-5</v>
      </c>
    </row>
    <row r="57" spans="1:25" x14ac:dyDescent="0.55000000000000004">
      <c r="A57" s="3" t="s">
        <v>63</v>
      </c>
      <c r="C57" s="4">
        <v>5007418</v>
      </c>
      <c r="D57" s="3"/>
      <c r="E57" s="6">
        <v>76482776816</v>
      </c>
      <c r="F57" s="6"/>
      <c r="G57" s="6">
        <v>98805833678.565002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5007418</v>
      </c>
      <c r="R57" s="6"/>
      <c r="S57" s="6">
        <v>25610</v>
      </c>
      <c r="T57" s="6"/>
      <c r="U57" s="6">
        <v>76482776816</v>
      </c>
      <c r="V57" s="6"/>
      <c r="W57" s="6">
        <v>127476947128.869</v>
      </c>
      <c r="X57" s="3"/>
      <c r="Y57" s="7">
        <v>3.7193904354555281E-2</v>
      </c>
    </row>
    <row r="58" spans="1:25" x14ac:dyDescent="0.55000000000000004">
      <c r="A58" s="3" t="s">
        <v>64</v>
      </c>
      <c r="C58" s="4">
        <v>628537</v>
      </c>
      <c r="D58" s="3"/>
      <c r="E58" s="6">
        <v>10922510324</v>
      </c>
      <c r="F58" s="6"/>
      <c r="G58" s="6">
        <v>4704722952.5205002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628537</v>
      </c>
      <c r="R58" s="6"/>
      <c r="S58" s="6">
        <v>8280</v>
      </c>
      <c r="T58" s="6"/>
      <c r="U58" s="6">
        <v>10922510324</v>
      </c>
      <c r="V58" s="6"/>
      <c r="W58" s="6">
        <v>5173320856.158</v>
      </c>
      <c r="X58" s="3"/>
      <c r="Y58" s="7">
        <v>1.5094180199095094E-3</v>
      </c>
    </row>
    <row r="59" spans="1:25" x14ac:dyDescent="0.55000000000000004">
      <c r="A59" s="3" t="s">
        <v>65</v>
      </c>
      <c r="C59" s="4">
        <v>202768</v>
      </c>
      <c r="D59" s="3"/>
      <c r="E59" s="6">
        <v>446503569</v>
      </c>
      <c r="F59" s="6"/>
      <c r="G59" s="6">
        <v>636128189.94239998</v>
      </c>
      <c r="H59" s="6"/>
      <c r="I59" s="6">
        <v>0</v>
      </c>
      <c r="J59" s="6"/>
      <c r="K59" s="6">
        <v>0</v>
      </c>
      <c r="L59" s="6"/>
      <c r="M59" s="6">
        <v>-202768</v>
      </c>
      <c r="N59" s="6"/>
      <c r="O59" s="6">
        <v>765933822</v>
      </c>
      <c r="P59" s="6"/>
      <c r="Q59" s="6">
        <v>0</v>
      </c>
      <c r="R59" s="6"/>
      <c r="S59" s="6">
        <v>0</v>
      </c>
      <c r="T59" s="6"/>
      <c r="U59" s="6">
        <v>0</v>
      </c>
      <c r="V59" s="6"/>
      <c r="W59" s="6">
        <v>0</v>
      </c>
      <c r="X59" s="3"/>
      <c r="Y59" s="7">
        <v>0</v>
      </c>
    </row>
    <row r="60" spans="1:25" x14ac:dyDescent="0.55000000000000004">
      <c r="A60" s="3" t="s">
        <v>66</v>
      </c>
      <c r="C60" s="4">
        <v>48475</v>
      </c>
      <c r="D60" s="3"/>
      <c r="E60" s="6">
        <v>1958625276</v>
      </c>
      <c r="F60" s="6"/>
      <c r="G60" s="6">
        <v>2964148897.6574998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48475</v>
      </c>
      <c r="R60" s="6"/>
      <c r="S60" s="6">
        <v>68319</v>
      </c>
      <c r="T60" s="6"/>
      <c r="U60" s="6">
        <v>1958625276</v>
      </c>
      <c r="V60" s="6"/>
      <c r="W60" s="6">
        <v>3292058532.0262499</v>
      </c>
      <c r="X60" s="3"/>
      <c r="Y60" s="7">
        <v>9.6052276845005067E-4</v>
      </c>
    </row>
    <row r="61" spans="1:25" x14ac:dyDescent="0.55000000000000004">
      <c r="A61" s="3" t="s">
        <v>67</v>
      </c>
      <c r="C61" s="4">
        <v>1354083</v>
      </c>
      <c r="D61" s="3"/>
      <c r="E61" s="6">
        <v>48229279623</v>
      </c>
      <c r="F61" s="6"/>
      <c r="G61" s="6">
        <v>29235689197.577999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1354083</v>
      </c>
      <c r="R61" s="6"/>
      <c r="S61" s="6">
        <v>24000</v>
      </c>
      <c r="T61" s="6"/>
      <c r="U61" s="6">
        <v>48229279623</v>
      </c>
      <c r="V61" s="6"/>
      <c r="W61" s="6">
        <v>32304628947.599998</v>
      </c>
      <c r="X61" s="3"/>
      <c r="Y61" s="7">
        <v>9.4255103087131191E-3</v>
      </c>
    </row>
    <row r="62" spans="1:25" x14ac:dyDescent="0.55000000000000004">
      <c r="A62" s="3" t="s">
        <v>68</v>
      </c>
      <c r="C62" s="4">
        <v>5112221</v>
      </c>
      <c r="D62" s="3"/>
      <c r="E62" s="6">
        <v>20168927903</v>
      </c>
      <c r="F62" s="6"/>
      <c r="G62" s="6">
        <v>58644009909.476997</v>
      </c>
      <c r="H62" s="6"/>
      <c r="I62" s="6">
        <v>0</v>
      </c>
      <c r="J62" s="6"/>
      <c r="K62" s="6">
        <v>0</v>
      </c>
      <c r="L62" s="6"/>
      <c r="M62" s="6">
        <v>-1485671</v>
      </c>
      <c r="N62" s="6"/>
      <c r="O62" s="6">
        <v>17129711381</v>
      </c>
      <c r="P62" s="6"/>
      <c r="Q62" s="6">
        <v>3626550</v>
      </c>
      <c r="R62" s="6"/>
      <c r="S62" s="6">
        <v>12370</v>
      </c>
      <c r="T62" s="6"/>
      <c r="U62" s="6">
        <v>14307602406</v>
      </c>
      <c r="V62" s="6"/>
      <c r="W62" s="6">
        <v>44593503980.175003</v>
      </c>
      <c r="X62" s="3"/>
      <c r="Y62" s="7">
        <v>1.3011031086243309E-2</v>
      </c>
    </row>
    <row r="63" spans="1:25" x14ac:dyDescent="0.55000000000000004">
      <c r="A63" s="3" t="s">
        <v>69</v>
      </c>
      <c r="C63" s="4">
        <v>1420115</v>
      </c>
      <c r="D63" s="3"/>
      <c r="E63" s="6">
        <v>40001606508</v>
      </c>
      <c r="F63" s="6"/>
      <c r="G63" s="6">
        <v>56899993881.935204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1420115</v>
      </c>
      <c r="R63" s="6"/>
      <c r="S63" s="6">
        <v>45934</v>
      </c>
      <c r="T63" s="6"/>
      <c r="U63" s="6">
        <v>40001606508</v>
      </c>
      <c r="V63" s="6"/>
      <c r="W63" s="6">
        <v>64843434613.6605</v>
      </c>
      <c r="X63" s="3"/>
      <c r="Y63" s="7">
        <v>1.8919346276807449E-2</v>
      </c>
    </row>
    <row r="64" spans="1:25" x14ac:dyDescent="0.55000000000000004">
      <c r="A64" s="3" t="s">
        <v>70</v>
      </c>
      <c r="C64" s="4">
        <v>1133225</v>
      </c>
      <c r="D64" s="3"/>
      <c r="E64" s="6">
        <v>13864156803</v>
      </c>
      <c r="F64" s="6"/>
      <c r="G64" s="6">
        <v>15917195052.9625</v>
      </c>
      <c r="H64" s="6"/>
      <c r="I64" s="6">
        <v>0</v>
      </c>
      <c r="J64" s="6"/>
      <c r="K64" s="6">
        <v>0</v>
      </c>
      <c r="L64" s="6"/>
      <c r="M64" s="6">
        <v>-1133225</v>
      </c>
      <c r="N64" s="6"/>
      <c r="O64" s="6">
        <v>17850181281</v>
      </c>
      <c r="P64" s="6"/>
      <c r="Q64" s="6">
        <v>0</v>
      </c>
      <c r="R64" s="6"/>
      <c r="S64" s="6">
        <v>0</v>
      </c>
      <c r="T64" s="6"/>
      <c r="U64" s="6">
        <v>0</v>
      </c>
      <c r="V64" s="6"/>
      <c r="W64" s="6">
        <v>0</v>
      </c>
      <c r="X64" s="3"/>
      <c r="Y64" s="7">
        <v>0</v>
      </c>
    </row>
    <row r="65" spans="1:25" x14ac:dyDescent="0.55000000000000004">
      <c r="A65" s="3" t="s">
        <v>71</v>
      </c>
      <c r="C65" s="4">
        <v>1716308</v>
      </c>
      <c r="D65" s="3"/>
      <c r="E65" s="6">
        <v>38113038818</v>
      </c>
      <c r="F65" s="6"/>
      <c r="G65" s="6">
        <v>23936526400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1716308</v>
      </c>
      <c r="R65" s="6"/>
      <c r="S65" s="6">
        <v>18580</v>
      </c>
      <c r="T65" s="6"/>
      <c r="U65" s="6">
        <v>38113038818</v>
      </c>
      <c r="V65" s="6"/>
      <c r="W65" s="6">
        <v>31699263045</v>
      </c>
      <c r="X65" s="3"/>
      <c r="Y65" s="7">
        <v>9.2488829106781509E-3</v>
      </c>
    </row>
    <row r="66" spans="1:25" x14ac:dyDescent="0.55000000000000004">
      <c r="A66" s="3" t="s">
        <v>72</v>
      </c>
      <c r="C66" s="4">
        <v>249926</v>
      </c>
      <c r="D66" s="3"/>
      <c r="E66" s="6">
        <v>3490450048</v>
      </c>
      <c r="F66" s="6"/>
      <c r="G66" s="6">
        <v>2986236062.4060001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249926</v>
      </c>
      <c r="R66" s="6"/>
      <c r="S66" s="6">
        <v>14100</v>
      </c>
      <c r="T66" s="6"/>
      <c r="U66" s="6">
        <v>3490450048</v>
      </c>
      <c r="V66" s="6"/>
      <c r="W66" s="6">
        <v>3502989058.23</v>
      </c>
      <c r="X66" s="3"/>
      <c r="Y66" s="7">
        <v>1.0220658944330356E-3</v>
      </c>
    </row>
    <row r="67" spans="1:25" x14ac:dyDescent="0.55000000000000004">
      <c r="A67" s="3" t="s">
        <v>73</v>
      </c>
      <c r="C67" s="4">
        <v>0</v>
      </c>
      <c r="D67" s="3"/>
      <c r="E67" s="6">
        <v>0</v>
      </c>
      <c r="F67" s="6"/>
      <c r="G67" s="6">
        <v>0</v>
      </c>
      <c r="H67" s="6"/>
      <c r="I67" s="6">
        <v>98398</v>
      </c>
      <c r="J67" s="6"/>
      <c r="K67" s="6">
        <v>2068275578</v>
      </c>
      <c r="L67" s="6"/>
      <c r="M67" s="6">
        <v>0</v>
      </c>
      <c r="N67" s="6"/>
      <c r="O67" s="6">
        <v>0</v>
      </c>
      <c r="P67" s="6"/>
      <c r="Q67" s="6">
        <v>98398</v>
      </c>
      <c r="R67" s="6"/>
      <c r="S67" s="6">
        <v>18000</v>
      </c>
      <c r="T67" s="6"/>
      <c r="U67" s="6">
        <v>2068275578</v>
      </c>
      <c r="V67" s="6"/>
      <c r="W67" s="6">
        <v>1760625574.2</v>
      </c>
      <c r="X67" s="3"/>
      <c r="Y67" s="7">
        <v>5.1369710905281672E-4</v>
      </c>
    </row>
    <row r="68" spans="1:25" x14ac:dyDescent="0.55000000000000004">
      <c r="A68" s="3" t="s">
        <v>74</v>
      </c>
      <c r="C68" s="4">
        <v>0</v>
      </c>
      <c r="D68" s="3"/>
      <c r="E68" s="6">
        <v>0</v>
      </c>
      <c r="F68" s="6"/>
      <c r="G68" s="6">
        <v>0</v>
      </c>
      <c r="H68" s="6"/>
      <c r="I68" s="6">
        <v>228562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228562</v>
      </c>
      <c r="R68" s="6"/>
      <c r="S68" s="6">
        <v>23570</v>
      </c>
      <c r="T68" s="6"/>
      <c r="U68" s="6">
        <v>5939412132</v>
      </c>
      <c r="V68" s="6"/>
      <c r="W68" s="6">
        <v>5355152462.2770004</v>
      </c>
      <c r="X68" s="3"/>
      <c r="Y68" s="7">
        <v>1.5624709641394053E-3</v>
      </c>
    </row>
    <row r="69" spans="1:25" x14ac:dyDescent="0.55000000000000004">
      <c r="A69" s="3" t="s">
        <v>75</v>
      </c>
      <c r="C69" s="4">
        <v>0</v>
      </c>
      <c r="D69" s="3"/>
      <c r="E69" s="6">
        <v>0</v>
      </c>
      <c r="F69" s="6"/>
      <c r="G69" s="6">
        <v>0</v>
      </c>
      <c r="H69" s="6"/>
      <c r="I69" s="6">
        <v>3754</v>
      </c>
      <c r="J69" s="6"/>
      <c r="K69" s="6">
        <v>122115779</v>
      </c>
      <c r="L69" s="6"/>
      <c r="M69" s="6">
        <v>-3754</v>
      </c>
      <c r="N69" s="6"/>
      <c r="O69" s="6">
        <v>252894865</v>
      </c>
      <c r="P69" s="6"/>
      <c r="Q69" s="6">
        <v>0</v>
      </c>
      <c r="R69" s="6"/>
      <c r="S69" s="6">
        <v>0</v>
      </c>
      <c r="T69" s="6"/>
      <c r="U69" s="6">
        <v>0</v>
      </c>
      <c r="V69" s="6"/>
      <c r="W69" s="6">
        <v>0</v>
      </c>
      <c r="X69" s="3"/>
      <c r="Y69" s="7">
        <v>0</v>
      </c>
    </row>
    <row r="70" spans="1:25" ht="24.75" thickBot="1" x14ac:dyDescent="0.6">
      <c r="C70" s="3"/>
      <c r="D70" s="3"/>
      <c r="E70" s="5">
        <f>SUM(E9:E69)</f>
        <v>1742576334378</v>
      </c>
      <c r="F70" s="3"/>
      <c r="G70" s="5">
        <f>SUM(G9:G69)</f>
        <v>1853693333804.6155</v>
      </c>
      <c r="H70" s="3"/>
      <c r="I70" s="3"/>
      <c r="J70" s="3"/>
      <c r="K70" s="5">
        <f>SUM(K9:K69)</f>
        <v>83689633227</v>
      </c>
      <c r="L70" s="3"/>
      <c r="M70" s="3"/>
      <c r="N70" s="3"/>
      <c r="O70" s="5">
        <f>SUM(O9:O69)</f>
        <v>182156364994</v>
      </c>
      <c r="P70" s="3"/>
      <c r="Q70" s="3"/>
      <c r="R70" s="3"/>
      <c r="S70" s="3"/>
      <c r="T70" s="3"/>
      <c r="U70" s="5">
        <f>SUM(U9:U69)</f>
        <v>1697214328311</v>
      </c>
      <c r="V70" s="3"/>
      <c r="W70" s="5">
        <f>SUM(W9:W69)</f>
        <v>2028978612450.9612</v>
      </c>
      <c r="X70" s="3"/>
      <c r="Y70" s="8">
        <f>SUM(Y9:Y69)</f>
        <v>0.59199438132644955</v>
      </c>
    </row>
    <row r="71" spans="1:25" ht="24.75" thickTop="1" x14ac:dyDescent="0.55000000000000004">
      <c r="C71" s="3"/>
      <c r="D71" s="3"/>
      <c r="E71" s="10"/>
      <c r="F71" s="3"/>
      <c r="G71" s="10"/>
      <c r="H71" s="3"/>
      <c r="I71" s="3"/>
      <c r="J71" s="3"/>
      <c r="K71" s="10"/>
      <c r="L71" s="3"/>
      <c r="M71" s="3"/>
      <c r="N71" s="3"/>
      <c r="O71" s="10"/>
      <c r="P71" s="3"/>
      <c r="Q71" s="3"/>
      <c r="R71" s="3"/>
      <c r="S71" s="3"/>
      <c r="T71" s="3"/>
      <c r="U71" s="10"/>
      <c r="V71" s="3"/>
      <c r="W71" s="10"/>
      <c r="X71" s="3"/>
      <c r="Y71" s="11"/>
    </row>
    <row r="72" spans="1:25" x14ac:dyDescent="0.55000000000000004">
      <c r="C72" s="3"/>
      <c r="D72" s="3"/>
      <c r="E72" s="10"/>
      <c r="F72" s="3"/>
      <c r="G72" s="10"/>
      <c r="H72" s="3"/>
      <c r="I72" s="3"/>
      <c r="J72" s="3"/>
      <c r="K72" s="10"/>
      <c r="L72" s="3"/>
      <c r="M72" s="3"/>
      <c r="N72" s="3"/>
      <c r="O72" s="10"/>
      <c r="P72" s="3"/>
      <c r="Q72" s="3"/>
      <c r="R72" s="3"/>
      <c r="S72" s="3"/>
      <c r="T72" s="3"/>
      <c r="U72" s="10"/>
      <c r="V72" s="3"/>
      <c r="W72" s="10"/>
      <c r="X72" s="3"/>
      <c r="Y72" s="11"/>
    </row>
    <row r="73" spans="1:25" x14ac:dyDescent="0.55000000000000004">
      <c r="W73" s="9"/>
    </row>
    <row r="74" spans="1:25" x14ac:dyDescent="0.55000000000000004">
      <c r="Y74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26"/>
  <sheetViews>
    <sheetView rightToLeft="1" zoomScale="90" zoomScaleNormal="90" workbookViewId="0">
      <selection activeCell="AG27" sqref="A27:AG30"/>
    </sheetView>
  </sheetViews>
  <sheetFormatPr defaultRowHeight="24" x14ac:dyDescent="0.55000000000000004"/>
  <cols>
    <col min="1" max="1" width="34.85546875" style="3" bestFit="1" customWidth="1"/>
    <col min="2" max="2" width="1" style="3" customWidth="1"/>
    <col min="3" max="3" width="24.140625" style="3" bestFit="1" customWidth="1"/>
    <col min="4" max="4" width="1" style="3" customWidth="1"/>
    <col min="5" max="5" width="22" style="3" bestFit="1" customWidth="1"/>
    <col min="6" max="6" width="1" style="3" customWidth="1"/>
    <col min="7" max="7" width="14.140625" style="3" bestFit="1" customWidth="1"/>
    <col min="8" max="8" width="1" style="3" customWidth="1"/>
    <col min="9" max="9" width="17.28515625" style="3" bestFit="1" customWidth="1"/>
    <col min="10" max="10" width="1" style="3" customWidth="1"/>
    <col min="11" max="11" width="10.28515625" style="3" bestFit="1" customWidth="1"/>
    <col min="12" max="12" width="1" style="3" customWidth="1"/>
    <col min="13" max="13" width="10.28515625" style="3" bestFit="1" customWidth="1"/>
    <col min="14" max="14" width="1" style="3" customWidth="1"/>
    <col min="15" max="15" width="9.28515625" style="3" bestFit="1" customWidth="1"/>
    <col min="16" max="16" width="1" style="3" customWidth="1"/>
    <col min="17" max="17" width="18.42578125" style="3" bestFit="1" customWidth="1"/>
    <col min="18" max="18" width="1" style="3" customWidth="1"/>
    <col min="19" max="19" width="22.140625" style="3" bestFit="1" customWidth="1"/>
    <col min="20" max="20" width="1" style="3" customWidth="1"/>
    <col min="21" max="21" width="6.42578125" style="3" bestFit="1" customWidth="1"/>
    <col min="22" max="22" width="1" style="3" customWidth="1"/>
    <col min="23" max="23" width="17.140625" style="3" bestFit="1" customWidth="1"/>
    <col min="24" max="24" width="1" style="3" customWidth="1"/>
    <col min="25" max="25" width="8.140625" style="3" bestFit="1" customWidth="1"/>
    <col min="26" max="26" width="1" style="3" customWidth="1"/>
    <col min="27" max="27" width="17.140625" style="3" bestFit="1" customWidth="1"/>
    <col min="28" max="28" width="1" style="3" customWidth="1"/>
    <col min="29" max="29" width="9.28515625" style="3" bestFit="1" customWidth="1"/>
    <col min="30" max="30" width="21" style="3" bestFit="1" customWidth="1"/>
    <col min="31" max="31" width="1" style="3" customWidth="1"/>
    <col min="32" max="32" width="18.42578125" style="3" bestFit="1" customWidth="1"/>
    <col min="33" max="33" width="1" style="3" customWidth="1"/>
    <col min="34" max="34" width="22.140625" style="3" bestFit="1" customWidth="1"/>
    <col min="35" max="35" width="1" style="3" customWidth="1"/>
    <col min="36" max="36" width="33.42578125" style="3" bestFit="1" customWidth="1"/>
    <col min="37" max="37" width="1" style="3" customWidth="1"/>
    <col min="38" max="38" width="9.140625" style="3" customWidth="1"/>
    <col min="39" max="16384" width="9.140625" style="3"/>
  </cols>
  <sheetData>
    <row r="2" spans="1:36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4.75" x14ac:dyDescent="0.5500000000000000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6" spans="1:36" ht="24.75" x14ac:dyDescent="0.55000000000000004">
      <c r="A6" s="31" t="s">
        <v>77</v>
      </c>
      <c r="B6" s="31" t="s">
        <v>77</v>
      </c>
      <c r="C6" s="31" t="s">
        <v>77</v>
      </c>
      <c r="D6" s="31" t="s">
        <v>77</v>
      </c>
      <c r="E6" s="31" t="s">
        <v>77</v>
      </c>
      <c r="F6" s="31" t="s">
        <v>77</v>
      </c>
      <c r="G6" s="31" t="s">
        <v>77</v>
      </c>
      <c r="H6" s="31" t="s">
        <v>77</v>
      </c>
      <c r="I6" s="31" t="s">
        <v>77</v>
      </c>
      <c r="J6" s="31" t="s">
        <v>77</v>
      </c>
      <c r="K6" s="31" t="s">
        <v>77</v>
      </c>
      <c r="L6" s="31" t="s">
        <v>77</v>
      </c>
      <c r="M6" s="31" t="s">
        <v>77</v>
      </c>
      <c r="O6" s="31" t="s">
        <v>211</v>
      </c>
      <c r="P6" s="31" t="s">
        <v>4</v>
      </c>
      <c r="Q6" s="31" t="s">
        <v>4</v>
      </c>
      <c r="R6" s="31" t="s">
        <v>4</v>
      </c>
      <c r="S6" s="31" t="s">
        <v>4</v>
      </c>
      <c r="U6" s="31" t="s">
        <v>5</v>
      </c>
      <c r="V6" s="31" t="s">
        <v>5</v>
      </c>
      <c r="W6" s="31" t="s">
        <v>5</v>
      </c>
      <c r="X6" s="31" t="s">
        <v>5</v>
      </c>
      <c r="Y6" s="31" t="s">
        <v>5</v>
      </c>
      <c r="Z6" s="31" t="s">
        <v>5</v>
      </c>
      <c r="AA6" s="31" t="s">
        <v>5</v>
      </c>
      <c r="AC6" s="31" t="s">
        <v>6</v>
      </c>
      <c r="AD6" s="31" t="s">
        <v>6</v>
      </c>
      <c r="AE6" s="31" t="s">
        <v>6</v>
      </c>
      <c r="AF6" s="31" t="s">
        <v>6</v>
      </c>
      <c r="AG6" s="31" t="s">
        <v>6</v>
      </c>
      <c r="AH6" s="31" t="s">
        <v>6</v>
      </c>
      <c r="AI6" s="31" t="s">
        <v>6</v>
      </c>
      <c r="AJ6" s="31" t="s">
        <v>6</v>
      </c>
    </row>
    <row r="7" spans="1:36" ht="24.75" x14ac:dyDescent="0.55000000000000004">
      <c r="A7" s="30" t="s">
        <v>78</v>
      </c>
      <c r="C7" s="30" t="s">
        <v>79</v>
      </c>
      <c r="E7" s="30" t="s">
        <v>80</v>
      </c>
      <c r="G7" s="30" t="s">
        <v>81</v>
      </c>
      <c r="I7" s="30" t="s">
        <v>82</v>
      </c>
      <c r="K7" s="30" t="s">
        <v>83</v>
      </c>
      <c r="M7" s="30" t="s">
        <v>76</v>
      </c>
      <c r="O7" s="30" t="s">
        <v>7</v>
      </c>
      <c r="Q7" s="30" t="s">
        <v>8</v>
      </c>
      <c r="S7" s="30" t="s">
        <v>9</v>
      </c>
      <c r="U7" s="31" t="s">
        <v>10</v>
      </c>
      <c r="V7" s="31" t="s">
        <v>10</v>
      </c>
      <c r="W7" s="31" t="s">
        <v>10</v>
      </c>
      <c r="Y7" s="31" t="s">
        <v>11</v>
      </c>
      <c r="Z7" s="31" t="s">
        <v>11</v>
      </c>
      <c r="AA7" s="31" t="s">
        <v>11</v>
      </c>
      <c r="AC7" s="30" t="s">
        <v>7</v>
      </c>
      <c r="AD7" s="30" t="s">
        <v>84</v>
      </c>
      <c r="AF7" s="30" t="s">
        <v>8</v>
      </c>
      <c r="AH7" s="30" t="s">
        <v>9</v>
      </c>
      <c r="AJ7" s="30" t="s">
        <v>13</v>
      </c>
    </row>
    <row r="8" spans="1:36" ht="24.75" x14ac:dyDescent="0.55000000000000004">
      <c r="A8" s="31" t="s">
        <v>78</v>
      </c>
      <c r="C8" s="31" t="s">
        <v>79</v>
      </c>
      <c r="E8" s="31" t="s">
        <v>80</v>
      </c>
      <c r="G8" s="31" t="s">
        <v>81</v>
      </c>
      <c r="I8" s="31" t="s">
        <v>82</v>
      </c>
      <c r="K8" s="31" t="s">
        <v>83</v>
      </c>
      <c r="M8" s="31" t="s">
        <v>76</v>
      </c>
      <c r="O8" s="31" t="s">
        <v>7</v>
      </c>
      <c r="Q8" s="31" t="s">
        <v>8</v>
      </c>
      <c r="S8" s="31" t="s">
        <v>9</v>
      </c>
      <c r="U8" s="31" t="s">
        <v>7</v>
      </c>
      <c r="W8" s="31" t="s">
        <v>8</v>
      </c>
      <c r="Y8" s="31" t="s">
        <v>7</v>
      </c>
      <c r="AA8" s="31" t="s">
        <v>14</v>
      </c>
      <c r="AC8" s="31" t="s">
        <v>7</v>
      </c>
      <c r="AD8" s="31" t="s">
        <v>84</v>
      </c>
      <c r="AF8" s="31" t="s">
        <v>8</v>
      </c>
      <c r="AH8" s="31" t="s">
        <v>9</v>
      </c>
      <c r="AJ8" s="31" t="s">
        <v>13</v>
      </c>
    </row>
    <row r="9" spans="1:36" x14ac:dyDescent="0.55000000000000004">
      <c r="A9" s="3" t="s">
        <v>85</v>
      </c>
      <c r="C9" s="3" t="s">
        <v>86</v>
      </c>
      <c r="E9" s="3" t="s">
        <v>86</v>
      </c>
      <c r="G9" s="3" t="s">
        <v>87</v>
      </c>
      <c r="I9" s="3" t="s">
        <v>88</v>
      </c>
      <c r="K9" s="4">
        <v>0</v>
      </c>
      <c r="M9" s="4">
        <v>0</v>
      </c>
      <c r="O9" s="4">
        <v>19845</v>
      </c>
      <c r="Q9" s="4">
        <v>16973633277</v>
      </c>
      <c r="S9" s="4">
        <v>17856865956</v>
      </c>
      <c r="U9" s="4">
        <v>0</v>
      </c>
      <c r="W9" s="4">
        <v>0</v>
      </c>
      <c r="Y9" s="4">
        <v>0</v>
      </c>
      <c r="AA9" s="4">
        <v>0</v>
      </c>
      <c r="AC9" s="4">
        <v>19845</v>
      </c>
      <c r="AD9" s="4">
        <v>917302</v>
      </c>
      <c r="AF9" s="4">
        <v>16973633277</v>
      </c>
      <c r="AH9" s="4">
        <v>18200558740</v>
      </c>
      <c r="AJ9" s="23">
        <v>5.3103706687506642E-3</v>
      </c>
    </row>
    <row r="10" spans="1:36" x14ac:dyDescent="0.55000000000000004">
      <c r="A10" s="3" t="s">
        <v>89</v>
      </c>
      <c r="C10" s="3" t="s">
        <v>86</v>
      </c>
      <c r="E10" s="3" t="s">
        <v>86</v>
      </c>
      <c r="G10" s="3" t="s">
        <v>90</v>
      </c>
      <c r="I10" s="3" t="s">
        <v>91</v>
      </c>
      <c r="K10" s="4">
        <v>0</v>
      </c>
      <c r="M10" s="4">
        <v>0</v>
      </c>
      <c r="O10" s="4">
        <v>28210</v>
      </c>
      <c r="Q10" s="4">
        <v>23767863879</v>
      </c>
      <c r="S10" s="4">
        <v>24993083642</v>
      </c>
      <c r="U10" s="4">
        <v>0</v>
      </c>
      <c r="W10" s="4">
        <v>0</v>
      </c>
      <c r="Y10" s="4">
        <v>0</v>
      </c>
      <c r="AA10" s="4">
        <v>0</v>
      </c>
      <c r="AC10" s="4">
        <v>28210</v>
      </c>
      <c r="AD10" s="4">
        <v>904132</v>
      </c>
      <c r="AF10" s="4">
        <v>23767863879</v>
      </c>
      <c r="AH10" s="4">
        <v>25500940836</v>
      </c>
      <c r="AJ10" s="23">
        <v>7.4404006039344509E-3</v>
      </c>
    </row>
    <row r="11" spans="1:36" x14ac:dyDescent="0.55000000000000004">
      <c r="A11" s="3" t="s">
        <v>92</v>
      </c>
      <c r="C11" s="3" t="s">
        <v>86</v>
      </c>
      <c r="E11" s="3" t="s">
        <v>86</v>
      </c>
      <c r="G11" s="3" t="s">
        <v>93</v>
      </c>
      <c r="I11" s="3" t="s">
        <v>94</v>
      </c>
      <c r="K11" s="4">
        <v>0</v>
      </c>
      <c r="M11" s="4">
        <v>0</v>
      </c>
      <c r="O11" s="4">
        <v>2752</v>
      </c>
      <c r="Q11" s="4">
        <v>2319811386</v>
      </c>
      <c r="S11" s="4">
        <v>2678016857</v>
      </c>
      <c r="U11" s="4">
        <v>0</v>
      </c>
      <c r="W11" s="4">
        <v>0</v>
      </c>
      <c r="Y11" s="4">
        <v>0</v>
      </c>
      <c r="AA11" s="4">
        <v>0</v>
      </c>
      <c r="AC11" s="4">
        <v>2752</v>
      </c>
      <c r="AD11" s="4">
        <v>988374</v>
      </c>
      <c r="AF11" s="4">
        <v>2319811386</v>
      </c>
      <c r="AH11" s="4">
        <v>2719512247</v>
      </c>
      <c r="AJ11" s="23">
        <v>7.9347113877543582E-4</v>
      </c>
    </row>
    <row r="12" spans="1:36" x14ac:dyDescent="0.55000000000000004">
      <c r="A12" s="3" t="s">
        <v>95</v>
      </c>
      <c r="C12" s="3" t="s">
        <v>86</v>
      </c>
      <c r="E12" s="3" t="s">
        <v>86</v>
      </c>
      <c r="G12" s="3" t="s">
        <v>96</v>
      </c>
      <c r="I12" s="3" t="s">
        <v>97</v>
      </c>
      <c r="K12" s="4">
        <v>0</v>
      </c>
      <c r="M12" s="4">
        <v>0</v>
      </c>
      <c r="O12" s="4">
        <v>23636</v>
      </c>
      <c r="Q12" s="4">
        <v>17581054627</v>
      </c>
      <c r="S12" s="4">
        <v>19513369568</v>
      </c>
      <c r="U12" s="4">
        <v>0</v>
      </c>
      <c r="W12" s="4">
        <v>0</v>
      </c>
      <c r="Y12" s="4">
        <v>0</v>
      </c>
      <c r="AA12" s="4">
        <v>0</v>
      </c>
      <c r="AC12" s="4">
        <v>23636</v>
      </c>
      <c r="AD12" s="4">
        <v>840821</v>
      </c>
      <c r="AF12" s="4">
        <v>17581054627</v>
      </c>
      <c r="AH12" s="4">
        <v>19870043057</v>
      </c>
      <c r="AJ12" s="23">
        <v>5.7974755250126781E-3</v>
      </c>
    </row>
    <row r="13" spans="1:36" x14ac:dyDescent="0.55000000000000004">
      <c r="A13" s="3" t="s">
        <v>98</v>
      </c>
      <c r="C13" s="3" t="s">
        <v>86</v>
      </c>
      <c r="E13" s="3" t="s">
        <v>86</v>
      </c>
      <c r="G13" s="3" t="s">
        <v>99</v>
      </c>
      <c r="I13" s="3" t="s">
        <v>100</v>
      </c>
      <c r="K13" s="4">
        <v>0</v>
      </c>
      <c r="M13" s="4">
        <v>0</v>
      </c>
      <c r="O13" s="4">
        <v>63542</v>
      </c>
      <c r="Q13" s="4">
        <v>46803136937</v>
      </c>
      <c r="S13" s="4">
        <v>51955673721</v>
      </c>
      <c r="U13" s="4">
        <v>0</v>
      </c>
      <c r="W13" s="4">
        <v>0</v>
      </c>
      <c r="Y13" s="4">
        <v>0</v>
      </c>
      <c r="AA13" s="4">
        <v>0</v>
      </c>
      <c r="AC13" s="4">
        <v>63542</v>
      </c>
      <c r="AD13" s="4">
        <v>832068</v>
      </c>
      <c r="AF13" s="4">
        <v>46803136937</v>
      </c>
      <c r="AH13" s="4">
        <v>52861681939</v>
      </c>
      <c r="AJ13" s="23">
        <v>1.5423434482412617E-2</v>
      </c>
    </row>
    <row r="14" spans="1:36" x14ac:dyDescent="0.55000000000000004">
      <c r="A14" s="3" t="s">
        <v>101</v>
      </c>
      <c r="C14" s="3" t="s">
        <v>86</v>
      </c>
      <c r="E14" s="3" t="s">
        <v>86</v>
      </c>
      <c r="G14" s="3" t="s">
        <v>102</v>
      </c>
      <c r="I14" s="3" t="s">
        <v>103</v>
      </c>
      <c r="K14" s="4">
        <v>0</v>
      </c>
      <c r="M14" s="4">
        <v>0</v>
      </c>
      <c r="O14" s="4">
        <v>6728</v>
      </c>
      <c r="Q14" s="4">
        <v>5096075112</v>
      </c>
      <c r="S14" s="4">
        <v>6706600208</v>
      </c>
      <c r="U14" s="4">
        <v>0</v>
      </c>
      <c r="W14" s="4">
        <v>0</v>
      </c>
      <c r="Y14" s="4">
        <v>6728</v>
      </c>
      <c r="AA14" s="4">
        <v>6728000000</v>
      </c>
      <c r="AC14" s="4">
        <v>0</v>
      </c>
      <c r="AD14" s="4">
        <v>0</v>
      </c>
      <c r="AF14" s="4">
        <v>0</v>
      </c>
      <c r="AH14" s="4">
        <v>0</v>
      </c>
      <c r="AJ14" s="23">
        <v>0</v>
      </c>
    </row>
    <row r="15" spans="1:36" x14ac:dyDescent="0.55000000000000004">
      <c r="A15" s="3" t="s">
        <v>104</v>
      </c>
      <c r="C15" s="3" t="s">
        <v>86</v>
      </c>
      <c r="E15" s="3" t="s">
        <v>86</v>
      </c>
      <c r="G15" s="3" t="s">
        <v>105</v>
      </c>
      <c r="I15" s="3" t="s">
        <v>106</v>
      </c>
      <c r="K15" s="4">
        <v>0</v>
      </c>
      <c r="M15" s="4">
        <v>0</v>
      </c>
      <c r="O15" s="4">
        <v>574</v>
      </c>
      <c r="Q15" s="4">
        <v>531861459</v>
      </c>
      <c r="S15" s="4">
        <v>565866010</v>
      </c>
      <c r="U15" s="4">
        <v>0</v>
      </c>
      <c r="W15" s="4">
        <v>0</v>
      </c>
      <c r="Y15" s="4">
        <v>574</v>
      </c>
      <c r="AA15" s="4">
        <v>574000000</v>
      </c>
      <c r="AC15" s="4">
        <v>0</v>
      </c>
      <c r="AD15" s="4">
        <v>0</v>
      </c>
      <c r="AF15" s="4">
        <v>0</v>
      </c>
      <c r="AH15" s="4">
        <v>0</v>
      </c>
      <c r="AJ15" s="23">
        <v>0</v>
      </c>
    </row>
    <row r="16" spans="1:36" x14ac:dyDescent="0.55000000000000004">
      <c r="A16" s="3" t="s">
        <v>107</v>
      </c>
      <c r="C16" s="3" t="s">
        <v>86</v>
      </c>
      <c r="E16" s="3" t="s">
        <v>86</v>
      </c>
      <c r="G16" s="3" t="s">
        <v>108</v>
      </c>
      <c r="I16" s="3" t="s">
        <v>109</v>
      </c>
      <c r="K16" s="4">
        <v>0</v>
      </c>
      <c r="M16" s="4">
        <v>0</v>
      </c>
      <c r="O16" s="4">
        <v>938</v>
      </c>
      <c r="Q16" s="4">
        <v>801086782</v>
      </c>
      <c r="S16" s="4">
        <v>914252941</v>
      </c>
      <c r="U16" s="4">
        <v>0</v>
      </c>
      <c r="W16" s="4">
        <v>0</v>
      </c>
      <c r="Y16" s="4">
        <v>0</v>
      </c>
      <c r="AA16" s="4">
        <v>0</v>
      </c>
      <c r="AC16" s="4">
        <v>938</v>
      </c>
      <c r="AD16" s="4">
        <v>988246</v>
      </c>
      <c r="AF16" s="4">
        <v>801086782</v>
      </c>
      <c r="AH16" s="4">
        <v>926806733</v>
      </c>
      <c r="AJ16" s="23">
        <v>2.7041407688804987E-4</v>
      </c>
    </row>
    <row r="17" spans="1:36" x14ac:dyDescent="0.55000000000000004">
      <c r="A17" s="3" t="s">
        <v>110</v>
      </c>
      <c r="C17" s="3" t="s">
        <v>86</v>
      </c>
      <c r="E17" s="3" t="s">
        <v>86</v>
      </c>
      <c r="G17" s="3" t="s">
        <v>111</v>
      </c>
      <c r="I17" s="3" t="s">
        <v>112</v>
      </c>
      <c r="K17" s="4">
        <v>0</v>
      </c>
      <c r="M17" s="4">
        <v>0</v>
      </c>
      <c r="O17" s="4">
        <v>74709</v>
      </c>
      <c r="Q17" s="4">
        <v>65567653144</v>
      </c>
      <c r="S17" s="4">
        <v>69153055936</v>
      </c>
      <c r="U17" s="4">
        <v>0</v>
      </c>
      <c r="W17" s="4">
        <v>0</v>
      </c>
      <c r="Y17" s="4">
        <v>0</v>
      </c>
      <c r="AA17" s="4">
        <v>0</v>
      </c>
      <c r="AC17" s="4">
        <v>74709</v>
      </c>
      <c r="AD17" s="4">
        <v>942708</v>
      </c>
      <c r="AF17" s="4">
        <v>65567653144</v>
      </c>
      <c r="AH17" s="4">
        <v>70416006757</v>
      </c>
      <c r="AJ17" s="23">
        <v>2.0545253705377256E-2</v>
      </c>
    </row>
    <row r="18" spans="1:36" x14ac:dyDescent="0.55000000000000004">
      <c r="A18" s="3" t="s">
        <v>113</v>
      </c>
      <c r="C18" s="3" t="s">
        <v>86</v>
      </c>
      <c r="E18" s="3" t="s">
        <v>86</v>
      </c>
      <c r="G18" s="3" t="s">
        <v>114</v>
      </c>
      <c r="I18" s="3" t="s">
        <v>115</v>
      </c>
      <c r="K18" s="4">
        <v>0</v>
      </c>
      <c r="M18" s="4">
        <v>0</v>
      </c>
      <c r="O18" s="4">
        <v>56716</v>
      </c>
      <c r="Q18" s="4">
        <v>48991959113</v>
      </c>
      <c r="S18" s="4">
        <v>51747939105</v>
      </c>
      <c r="U18" s="4">
        <v>0</v>
      </c>
      <c r="W18" s="4">
        <v>0</v>
      </c>
      <c r="Y18" s="4">
        <v>0</v>
      </c>
      <c r="AA18" s="4">
        <v>0</v>
      </c>
      <c r="AC18" s="4">
        <v>56716</v>
      </c>
      <c r="AD18" s="4">
        <v>923620</v>
      </c>
      <c r="AF18" s="4">
        <v>48991959113</v>
      </c>
      <c r="AH18" s="4">
        <v>52374537314</v>
      </c>
      <c r="AJ18" s="23">
        <v>1.528130046526543E-2</v>
      </c>
    </row>
    <row r="19" spans="1:36" x14ac:dyDescent="0.55000000000000004">
      <c r="A19" s="3" t="s">
        <v>116</v>
      </c>
      <c r="C19" s="3" t="s">
        <v>86</v>
      </c>
      <c r="E19" s="3" t="s">
        <v>86</v>
      </c>
      <c r="G19" s="3" t="s">
        <v>117</v>
      </c>
      <c r="I19" s="3" t="s">
        <v>118</v>
      </c>
      <c r="K19" s="4">
        <v>15</v>
      </c>
      <c r="M19" s="4">
        <v>15</v>
      </c>
      <c r="O19" s="4">
        <v>1000</v>
      </c>
      <c r="Q19" s="4">
        <v>1000181250</v>
      </c>
      <c r="S19" s="4">
        <v>999818750</v>
      </c>
      <c r="U19" s="4">
        <v>0</v>
      </c>
      <c r="W19" s="4">
        <v>0</v>
      </c>
      <c r="Y19" s="4">
        <v>0</v>
      </c>
      <c r="AA19" s="4">
        <v>0</v>
      </c>
      <c r="AC19" s="4">
        <v>1000</v>
      </c>
      <c r="AD19" s="4">
        <v>999998</v>
      </c>
      <c r="AF19" s="4">
        <v>1000181250</v>
      </c>
      <c r="AH19" s="4">
        <v>999816750</v>
      </c>
      <c r="AJ19" s="23">
        <v>2.9171618405631519E-4</v>
      </c>
    </row>
    <row r="20" spans="1:36" x14ac:dyDescent="0.55000000000000004">
      <c r="A20" s="3" t="s">
        <v>119</v>
      </c>
      <c r="C20" s="3" t="s">
        <v>86</v>
      </c>
      <c r="E20" s="3" t="s">
        <v>86</v>
      </c>
      <c r="G20" s="3" t="s">
        <v>120</v>
      </c>
      <c r="I20" s="3" t="s">
        <v>121</v>
      </c>
      <c r="K20" s="4">
        <v>15</v>
      </c>
      <c r="M20" s="4">
        <v>15</v>
      </c>
      <c r="O20" s="4">
        <v>200000</v>
      </c>
      <c r="Q20" s="4">
        <v>193780000000</v>
      </c>
      <c r="S20" s="4">
        <v>209961937505</v>
      </c>
      <c r="U20" s="4">
        <v>0</v>
      </c>
      <c r="W20" s="4">
        <v>0</v>
      </c>
      <c r="Y20" s="4">
        <v>0</v>
      </c>
      <c r="AA20" s="4">
        <v>0</v>
      </c>
      <c r="AC20" s="4">
        <v>200000</v>
      </c>
      <c r="AD20" s="4">
        <v>1050000</v>
      </c>
      <c r="AF20" s="4">
        <v>193780000000</v>
      </c>
      <c r="AH20" s="4">
        <v>209961937500</v>
      </c>
      <c r="AJ20" s="23">
        <v>6.1260521195079541E-2</v>
      </c>
    </row>
    <row r="21" spans="1:36" x14ac:dyDescent="0.55000000000000004">
      <c r="A21" s="3" t="s">
        <v>122</v>
      </c>
      <c r="C21" s="3" t="s">
        <v>86</v>
      </c>
      <c r="E21" s="3" t="s">
        <v>86</v>
      </c>
      <c r="G21" s="3" t="s">
        <v>123</v>
      </c>
      <c r="I21" s="3" t="s">
        <v>124</v>
      </c>
      <c r="K21" s="4">
        <v>15</v>
      </c>
      <c r="M21" s="4">
        <v>15</v>
      </c>
      <c r="O21" s="4">
        <v>500000</v>
      </c>
      <c r="Q21" s="4">
        <v>486951346998</v>
      </c>
      <c r="S21" s="4">
        <v>492410734375</v>
      </c>
      <c r="U21" s="4">
        <v>0</v>
      </c>
      <c r="W21" s="4">
        <v>0</v>
      </c>
      <c r="Y21" s="4">
        <v>0</v>
      </c>
      <c r="AA21" s="4">
        <v>0</v>
      </c>
      <c r="AC21" s="4">
        <v>500000</v>
      </c>
      <c r="AD21" s="4">
        <v>986994</v>
      </c>
      <c r="AF21" s="4">
        <v>486951346998</v>
      </c>
      <c r="AH21" s="4">
        <v>493407553668</v>
      </c>
      <c r="AJ21" s="23">
        <v>0.14396134965791529</v>
      </c>
    </row>
    <row r="22" spans="1:36" x14ac:dyDescent="0.55000000000000004">
      <c r="A22" s="3" t="s">
        <v>125</v>
      </c>
      <c r="C22" s="3" t="s">
        <v>86</v>
      </c>
      <c r="E22" s="3" t="s">
        <v>86</v>
      </c>
      <c r="G22" s="3" t="s">
        <v>126</v>
      </c>
      <c r="I22" s="3" t="s">
        <v>127</v>
      </c>
      <c r="K22" s="4">
        <v>18</v>
      </c>
      <c r="M22" s="4">
        <v>18</v>
      </c>
      <c r="O22" s="4">
        <v>1000</v>
      </c>
      <c r="Q22" s="4">
        <v>930674250</v>
      </c>
      <c r="S22" s="4">
        <v>1126933706</v>
      </c>
      <c r="U22" s="4">
        <v>0</v>
      </c>
      <c r="W22" s="4">
        <v>0</v>
      </c>
      <c r="Y22" s="4">
        <v>0</v>
      </c>
      <c r="AA22" s="4">
        <v>0</v>
      </c>
      <c r="AC22" s="4">
        <v>1000</v>
      </c>
      <c r="AD22" s="4">
        <v>1070781</v>
      </c>
      <c r="AF22" s="4">
        <v>930674250</v>
      </c>
      <c r="AH22" s="4">
        <v>1070586926</v>
      </c>
      <c r="AJ22" s="23">
        <v>3.1236477359806249E-4</v>
      </c>
    </row>
    <row r="23" spans="1:36" x14ac:dyDescent="0.55000000000000004">
      <c r="A23" s="3" t="s">
        <v>128</v>
      </c>
      <c r="C23" s="3" t="s">
        <v>86</v>
      </c>
      <c r="E23" s="3" t="s">
        <v>86</v>
      </c>
      <c r="G23" s="3" t="s">
        <v>129</v>
      </c>
      <c r="I23" s="3" t="s">
        <v>130</v>
      </c>
      <c r="K23" s="4">
        <v>18</v>
      </c>
      <c r="M23" s="4">
        <v>18</v>
      </c>
      <c r="O23" s="4">
        <v>20000</v>
      </c>
      <c r="Q23" s="4">
        <v>15140000000</v>
      </c>
      <c r="S23" s="4">
        <v>17512674099</v>
      </c>
      <c r="U23" s="4">
        <v>0</v>
      </c>
      <c r="W23" s="4">
        <v>0</v>
      </c>
      <c r="Y23" s="4">
        <v>20000</v>
      </c>
      <c r="AA23" s="4">
        <v>17637940000</v>
      </c>
      <c r="AC23" s="4">
        <v>0</v>
      </c>
      <c r="AD23" s="4">
        <v>0</v>
      </c>
      <c r="AF23" s="4">
        <v>0</v>
      </c>
      <c r="AH23" s="4">
        <v>0</v>
      </c>
      <c r="AJ23" s="23">
        <v>0</v>
      </c>
    </row>
    <row r="24" spans="1:36" ht="24.75" thickBot="1" x14ac:dyDescent="0.6">
      <c r="Q24" s="5">
        <f>SUM(Q9:Q23)</f>
        <v>926236338214</v>
      </c>
      <c r="S24" s="5">
        <f>SUM(S9:S23)</f>
        <v>968096822379</v>
      </c>
      <c r="W24" s="5">
        <f>SUM(W9:W23)</f>
        <v>0</v>
      </c>
      <c r="AA24" s="5">
        <f>SUM(AA9:AA23)</f>
        <v>24939940000</v>
      </c>
      <c r="AD24" s="5">
        <f>SUM(AD9:AD23)</f>
        <v>11445044</v>
      </c>
      <c r="AF24" s="5">
        <f>SUM(AF9:AF23)</f>
        <v>905468401643</v>
      </c>
      <c r="AH24" s="5">
        <f>SUM(AH9:AH23)</f>
        <v>948309982467</v>
      </c>
      <c r="AJ24" s="8">
        <f>SUM(AJ9:AJ23)</f>
        <v>0.27668807247706584</v>
      </c>
    </row>
    <row r="25" spans="1:36" ht="24.75" thickTop="1" x14ac:dyDescent="0.55000000000000004"/>
    <row r="26" spans="1:36" x14ac:dyDescent="0.55000000000000004">
      <c r="AJ26" s="24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J2"/>
    <mergeCell ref="A3:AJ3"/>
    <mergeCell ref="A4:AJ4"/>
    <mergeCell ref="AH7:AH8"/>
    <mergeCell ref="AJ7:AJ8"/>
    <mergeCell ref="AC6:AJ6"/>
    <mergeCell ref="Y8"/>
    <mergeCell ref="AA8"/>
    <mergeCell ref="Y7:AA7"/>
    <mergeCell ref="U6:AA6"/>
    <mergeCell ref="AC7:AC8"/>
    <mergeCell ref="U8"/>
    <mergeCell ref="W8"/>
    <mergeCell ref="U7:W7"/>
    <mergeCell ref="AD7:AD8"/>
    <mergeCell ref="AF7:A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0" sqref="I10"/>
    </sheetView>
  </sheetViews>
  <sheetFormatPr defaultRowHeight="24" x14ac:dyDescent="0.55000000000000004"/>
  <cols>
    <col min="1" max="1" width="26.28515625" style="3" bestFit="1" customWidth="1"/>
    <col min="2" max="2" width="1" style="3" customWidth="1"/>
    <col min="3" max="3" width="23.5703125" style="3" bestFit="1" customWidth="1"/>
    <col min="4" max="4" width="1" style="3" customWidth="1"/>
    <col min="5" max="5" width="15.42578125" style="3" bestFit="1" customWidth="1"/>
    <col min="6" max="6" width="1" style="3" customWidth="1"/>
    <col min="7" max="7" width="11.5703125" style="3" bestFit="1" customWidth="1"/>
    <col min="8" max="8" width="1" style="3" customWidth="1"/>
    <col min="9" max="9" width="8" style="3" bestFit="1" customWidth="1"/>
    <col min="10" max="10" width="1" style="3" customWidth="1"/>
    <col min="11" max="11" width="15.42578125" style="3" bestFit="1" customWidth="1"/>
    <col min="12" max="12" width="1" style="3" customWidth="1"/>
    <col min="13" max="13" width="16.5703125" style="3" bestFit="1" customWidth="1"/>
    <col min="14" max="14" width="1" style="3" customWidth="1"/>
    <col min="15" max="15" width="16.5703125" style="3" bestFit="1" customWidth="1"/>
    <col min="16" max="16" width="1" style="3" customWidth="1"/>
    <col min="17" max="17" width="16.5703125" style="3" bestFit="1" customWidth="1"/>
    <col min="18" max="18" width="1" style="3" customWidth="1"/>
    <col min="19" max="19" width="22.8554687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x14ac:dyDescent="0.5500000000000000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5500000000000000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55000000000000004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x14ac:dyDescent="0.55000000000000004">
      <c r="A6" s="36" t="s">
        <v>132</v>
      </c>
      <c r="C6" s="37" t="s">
        <v>133</v>
      </c>
      <c r="D6" s="37" t="s">
        <v>133</v>
      </c>
      <c r="E6" s="37" t="s">
        <v>133</v>
      </c>
      <c r="F6" s="37" t="s">
        <v>133</v>
      </c>
      <c r="G6" s="37" t="s">
        <v>133</v>
      </c>
      <c r="H6" s="37" t="s">
        <v>133</v>
      </c>
      <c r="I6" s="37" t="s">
        <v>133</v>
      </c>
      <c r="K6" s="37" t="s">
        <v>211</v>
      </c>
      <c r="M6" s="37" t="s">
        <v>5</v>
      </c>
      <c r="N6" s="37" t="s">
        <v>5</v>
      </c>
      <c r="O6" s="37" t="s">
        <v>5</v>
      </c>
      <c r="Q6" s="37" t="s">
        <v>6</v>
      </c>
      <c r="R6" s="37" t="s">
        <v>6</v>
      </c>
      <c r="S6" s="37" t="s">
        <v>6</v>
      </c>
    </row>
    <row r="7" spans="1:19" x14ac:dyDescent="0.55000000000000004">
      <c r="A7" s="37" t="s">
        <v>132</v>
      </c>
      <c r="C7" s="37" t="s">
        <v>134</v>
      </c>
      <c r="E7" s="37" t="s">
        <v>135</v>
      </c>
      <c r="G7" s="37" t="s">
        <v>136</v>
      </c>
      <c r="I7" s="37" t="s">
        <v>83</v>
      </c>
      <c r="K7" s="37" t="s">
        <v>137</v>
      </c>
      <c r="M7" s="37" t="s">
        <v>138</v>
      </c>
      <c r="O7" s="37" t="s">
        <v>139</v>
      </c>
      <c r="Q7" s="37" t="s">
        <v>137</v>
      </c>
      <c r="S7" s="37" t="s">
        <v>131</v>
      </c>
    </row>
    <row r="8" spans="1:19" x14ac:dyDescent="0.55000000000000004">
      <c r="A8" s="3" t="s">
        <v>140</v>
      </c>
      <c r="C8" s="3" t="s">
        <v>141</v>
      </c>
      <c r="E8" s="3" t="s">
        <v>142</v>
      </c>
      <c r="G8" s="3" t="s">
        <v>143</v>
      </c>
      <c r="I8" s="3">
        <v>8</v>
      </c>
      <c r="K8" s="4">
        <v>34769050510</v>
      </c>
      <c r="M8" s="4">
        <v>292861048834</v>
      </c>
      <c r="O8" s="4">
        <v>141525733642</v>
      </c>
      <c r="Q8" s="4">
        <f>K8+M8-O8</f>
        <v>186104365702</v>
      </c>
      <c r="S8" s="23">
        <v>5.429960580157156E-2</v>
      </c>
    </row>
    <row r="9" spans="1:19" x14ac:dyDescent="0.55000000000000004">
      <c r="A9" s="3" t="s">
        <v>144</v>
      </c>
      <c r="C9" s="3" t="s">
        <v>145</v>
      </c>
      <c r="E9" s="3" t="s">
        <v>142</v>
      </c>
      <c r="G9" s="3" t="s">
        <v>146</v>
      </c>
      <c r="I9" s="3">
        <v>10</v>
      </c>
      <c r="K9" s="4">
        <v>7696856045</v>
      </c>
      <c r="M9" s="4">
        <v>129825776179</v>
      </c>
      <c r="O9" s="4">
        <v>44493448354</v>
      </c>
      <c r="Q9" s="4">
        <f>K9+M9-O9</f>
        <v>93029183870</v>
      </c>
      <c r="S9" s="23">
        <v>2.7143092496129621E-2</v>
      </c>
    </row>
    <row r="10" spans="1:19" ht="24.75" thickBot="1" x14ac:dyDescent="0.6">
      <c r="K10" s="5">
        <f>SUM(K8:K9)</f>
        <v>42465906555</v>
      </c>
      <c r="M10" s="5">
        <f>SUM(M8:M9)</f>
        <v>422686825013</v>
      </c>
      <c r="O10" s="5">
        <f>SUM(O8:O9)</f>
        <v>186019181996</v>
      </c>
      <c r="Q10" s="5">
        <f>SUM(Q8:Q9)</f>
        <v>279133549572</v>
      </c>
      <c r="S10" s="17">
        <f>SUM(S8:S9)</f>
        <v>8.1442698297701177E-2</v>
      </c>
    </row>
    <row r="11" spans="1:19" ht="24.75" thickTop="1" x14ac:dyDescent="0.55000000000000004"/>
    <row r="12" spans="1:19" x14ac:dyDescent="0.55000000000000004">
      <c r="S12" s="15"/>
    </row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Q8" sqref="Q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8.7109375" style="1" bestFit="1" customWidth="1"/>
    <col min="10" max="16384" width="9.140625" style="1"/>
  </cols>
  <sheetData>
    <row r="2" spans="1:9" ht="24.75" x14ac:dyDescent="0.55000000000000004">
      <c r="A2" s="32" t="s">
        <v>0</v>
      </c>
      <c r="B2" s="32"/>
      <c r="C2" s="32"/>
      <c r="D2" s="32"/>
      <c r="E2" s="32"/>
      <c r="F2" s="32"/>
      <c r="G2" s="32"/>
    </row>
    <row r="3" spans="1:9" ht="24.75" x14ac:dyDescent="0.55000000000000004">
      <c r="A3" s="32" t="s">
        <v>147</v>
      </c>
      <c r="B3" s="32"/>
      <c r="C3" s="32"/>
      <c r="D3" s="32"/>
      <c r="E3" s="32"/>
      <c r="F3" s="32"/>
      <c r="G3" s="32"/>
    </row>
    <row r="4" spans="1:9" ht="24.75" x14ac:dyDescent="0.55000000000000004">
      <c r="A4" s="32" t="s">
        <v>2</v>
      </c>
      <c r="B4" s="32"/>
      <c r="C4" s="32"/>
      <c r="D4" s="32"/>
      <c r="E4" s="32"/>
      <c r="F4" s="32"/>
      <c r="G4" s="32"/>
    </row>
    <row r="5" spans="1:9" x14ac:dyDescent="0.55000000000000004">
      <c r="A5" s="22"/>
      <c r="B5" s="22"/>
      <c r="C5" s="22"/>
      <c r="D5" s="22"/>
      <c r="E5" s="22"/>
      <c r="F5" s="22"/>
      <c r="G5" s="22"/>
    </row>
    <row r="6" spans="1:9" ht="24.75" x14ac:dyDescent="0.55000000000000004">
      <c r="A6" s="31" t="s">
        <v>151</v>
      </c>
      <c r="C6" s="31" t="s">
        <v>137</v>
      </c>
      <c r="E6" s="31" t="s">
        <v>200</v>
      </c>
      <c r="G6" s="31" t="s">
        <v>13</v>
      </c>
    </row>
    <row r="7" spans="1:9" x14ac:dyDescent="0.55000000000000004">
      <c r="A7" s="1" t="s">
        <v>208</v>
      </c>
      <c r="C7" s="4">
        <f>'سرمایه‌گذاری در سهام'!I77</f>
        <v>317746854419</v>
      </c>
      <c r="D7" s="3"/>
      <c r="E7" s="23">
        <f>C7/$C$11</f>
        <v>0.95613790979315239</v>
      </c>
      <c r="F7" s="25"/>
      <c r="G7" s="23">
        <v>9.270841780797584E-2</v>
      </c>
      <c r="H7" s="26"/>
      <c r="I7" s="24"/>
    </row>
    <row r="8" spans="1:9" x14ac:dyDescent="0.55000000000000004">
      <c r="A8" s="1" t="s">
        <v>209</v>
      </c>
      <c r="C8" s="4">
        <f>'سرمایه‌گذاری در اوراق بهادار'!I25</f>
        <v>14408031162</v>
      </c>
      <c r="D8" s="3"/>
      <c r="E8" s="23">
        <f t="shared" ref="E8:E10" si="0">C8/$C$11</f>
        <v>4.3355471841440618E-2</v>
      </c>
      <c r="F8" s="25"/>
      <c r="G8" s="23">
        <v>4.203826221498206E-3</v>
      </c>
      <c r="H8" s="26"/>
      <c r="I8" s="24"/>
    </row>
    <row r="9" spans="1:9" x14ac:dyDescent="0.55000000000000004">
      <c r="A9" s="1" t="s">
        <v>210</v>
      </c>
      <c r="C9" s="4">
        <f>'درآمد سپرده بانکی'!E10</f>
        <v>55382916</v>
      </c>
      <c r="D9" s="3"/>
      <c r="E9" s="23">
        <f t="shared" si="0"/>
        <v>1.666537522120103E-4</v>
      </c>
      <c r="F9" s="25"/>
      <c r="G9" s="23">
        <v>1.6159054064088702E-5</v>
      </c>
      <c r="H9" s="26"/>
      <c r="I9" s="24"/>
    </row>
    <row r="10" spans="1:9" x14ac:dyDescent="0.55000000000000004">
      <c r="A10" s="1" t="s">
        <v>207</v>
      </c>
      <c r="C10" s="10">
        <f>'سایر درآمدها'!C8</f>
        <v>112978144</v>
      </c>
      <c r="E10" s="23">
        <f t="shared" si="0"/>
        <v>3.3996461319495743E-4</v>
      </c>
      <c r="F10" s="26"/>
      <c r="G10" s="23">
        <v>3.2963593627977208E-5</v>
      </c>
      <c r="H10" s="26"/>
      <c r="I10" s="24"/>
    </row>
    <row r="11" spans="1:9" ht="24.75" thickBot="1" x14ac:dyDescent="0.6">
      <c r="C11" s="5">
        <f>SUM(C7:C10)</f>
        <v>332323246641</v>
      </c>
      <c r="E11" s="28">
        <f>SUM(E7:E10)</f>
        <v>1</v>
      </c>
      <c r="F11" s="26"/>
      <c r="G11" s="28">
        <f>SUM(G7:G10)</f>
        <v>9.6961366677166108E-2</v>
      </c>
      <c r="H11" s="26"/>
      <c r="I11" s="24"/>
    </row>
    <row r="12" spans="1:9" ht="24.75" thickTop="1" x14ac:dyDescent="0.55000000000000004">
      <c r="E12" s="26"/>
      <c r="F12" s="26"/>
      <c r="G12" s="26"/>
      <c r="H12" s="26"/>
      <c r="I12" s="27"/>
    </row>
    <row r="13" spans="1:9" x14ac:dyDescent="0.55000000000000004">
      <c r="E13" s="26"/>
      <c r="F13" s="26"/>
      <c r="G13" s="24"/>
      <c r="H13" s="26"/>
      <c r="I13" s="2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K14" sqref="K14"/>
    </sheetView>
  </sheetViews>
  <sheetFormatPr defaultRowHeight="24" x14ac:dyDescent="0.55000000000000004"/>
  <cols>
    <col min="1" max="1" width="34.85546875" style="3" bestFit="1" customWidth="1"/>
    <col min="2" max="2" width="1" style="3" customWidth="1"/>
    <col min="3" max="3" width="20.85546875" style="3" bestFit="1" customWidth="1"/>
    <col min="4" max="4" width="1" style="3" customWidth="1"/>
    <col min="5" max="5" width="19.28515625" style="3" bestFit="1" customWidth="1"/>
    <col min="6" max="6" width="1" style="3" customWidth="1"/>
    <col min="7" max="7" width="11.85546875" style="3" bestFit="1" customWidth="1"/>
    <col min="8" max="8" width="1" style="3" customWidth="1"/>
    <col min="9" max="9" width="16" style="3" bestFit="1" customWidth="1"/>
    <col min="10" max="10" width="1" style="3" customWidth="1"/>
    <col min="11" max="11" width="15.140625" style="3" bestFit="1" customWidth="1"/>
    <col min="12" max="12" width="1" style="3" customWidth="1"/>
    <col min="13" max="13" width="16" style="3" bestFit="1" customWidth="1"/>
    <col min="14" max="14" width="1" style="3" customWidth="1"/>
    <col min="15" max="15" width="17.28515625" style="3" bestFit="1" customWidth="1"/>
    <col min="16" max="16" width="1" style="3" customWidth="1"/>
    <col min="17" max="17" width="15.140625" style="3" bestFit="1" customWidth="1"/>
    <col min="18" max="18" width="1" style="3" customWidth="1"/>
    <col min="19" max="19" width="17.28515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.75" x14ac:dyDescent="0.55000000000000004">
      <c r="A3" s="32" t="s">
        <v>147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4.75" x14ac:dyDescent="0.55000000000000004">
      <c r="A6" s="31" t="s">
        <v>148</v>
      </c>
      <c r="B6" s="31" t="s">
        <v>148</v>
      </c>
      <c r="C6" s="31" t="s">
        <v>148</v>
      </c>
      <c r="D6" s="31" t="s">
        <v>148</v>
      </c>
      <c r="E6" s="31" t="s">
        <v>148</v>
      </c>
      <c r="F6" s="31" t="s">
        <v>148</v>
      </c>
      <c r="G6" s="31" t="s">
        <v>148</v>
      </c>
      <c r="I6" s="31" t="s">
        <v>149</v>
      </c>
      <c r="J6" s="31" t="s">
        <v>149</v>
      </c>
      <c r="K6" s="31" t="s">
        <v>149</v>
      </c>
      <c r="L6" s="31" t="s">
        <v>149</v>
      </c>
      <c r="M6" s="31" t="s">
        <v>149</v>
      </c>
      <c r="O6" s="31" t="s">
        <v>150</v>
      </c>
      <c r="P6" s="31" t="s">
        <v>150</v>
      </c>
      <c r="Q6" s="31" t="s">
        <v>150</v>
      </c>
      <c r="R6" s="31" t="s">
        <v>150</v>
      </c>
      <c r="S6" s="31" t="s">
        <v>150</v>
      </c>
    </row>
    <row r="7" spans="1:19" ht="24.75" x14ac:dyDescent="0.55000000000000004">
      <c r="A7" s="31" t="s">
        <v>151</v>
      </c>
      <c r="C7" s="31" t="s">
        <v>152</v>
      </c>
      <c r="E7" s="31" t="s">
        <v>82</v>
      </c>
      <c r="G7" s="31" t="s">
        <v>83</v>
      </c>
      <c r="I7" s="31" t="s">
        <v>153</v>
      </c>
      <c r="K7" s="31" t="s">
        <v>154</v>
      </c>
      <c r="M7" s="31" t="s">
        <v>155</v>
      </c>
      <c r="O7" s="31" t="s">
        <v>153</v>
      </c>
      <c r="Q7" s="31" t="s">
        <v>154</v>
      </c>
      <c r="S7" s="31" t="s">
        <v>155</v>
      </c>
    </row>
    <row r="8" spans="1:19" x14ac:dyDescent="0.55000000000000004">
      <c r="A8" s="3" t="s">
        <v>122</v>
      </c>
      <c r="C8" s="3" t="s">
        <v>212</v>
      </c>
      <c r="E8" s="3" t="s">
        <v>124</v>
      </c>
      <c r="G8" s="4">
        <v>15</v>
      </c>
      <c r="I8" s="4">
        <v>6569961690</v>
      </c>
      <c r="K8" s="4">
        <v>0</v>
      </c>
      <c r="M8" s="4">
        <v>6569961690</v>
      </c>
      <c r="O8" s="4">
        <v>25316620635</v>
      </c>
      <c r="Q8" s="3">
        <v>0</v>
      </c>
      <c r="S8" s="4">
        <v>25316620635</v>
      </c>
    </row>
    <row r="9" spans="1:19" x14ac:dyDescent="0.55000000000000004">
      <c r="A9" s="3" t="s">
        <v>119</v>
      </c>
      <c r="C9" s="3" t="s">
        <v>212</v>
      </c>
      <c r="E9" s="3" t="s">
        <v>121</v>
      </c>
      <c r="G9" s="4">
        <v>15</v>
      </c>
      <c r="I9" s="4">
        <v>2656577533</v>
      </c>
      <c r="K9" s="4">
        <v>0</v>
      </c>
      <c r="M9" s="4">
        <v>2656577533</v>
      </c>
      <c r="O9" s="4">
        <v>10238914271</v>
      </c>
      <c r="Q9" s="3">
        <v>0</v>
      </c>
      <c r="S9" s="4">
        <v>10238914271</v>
      </c>
    </row>
    <row r="10" spans="1:19" x14ac:dyDescent="0.55000000000000004">
      <c r="A10" s="3" t="s">
        <v>116</v>
      </c>
      <c r="C10" s="3" t="s">
        <v>212</v>
      </c>
      <c r="E10" s="3" t="s">
        <v>118</v>
      </c>
      <c r="G10" s="4">
        <v>15</v>
      </c>
      <c r="I10" s="4">
        <v>13428681</v>
      </c>
      <c r="K10" s="4">
        <v>0</v>
      </c>
      <c r="M10" s="4">
        <v>13428681</v>
      </c>
      <c r="O10" s="4">
        <v>51777748</v>
      </c>
      <c r="Q10" s="3">
        <v>0</v>
      </c>
      <c r="S10" s="4">
        <v>51777748</v>
      </c>
    </row>
    <row r="11" spans="1:19" x14ac:dyDescent="0.55000000000000004">
      <c r="A11" s="3" t="s">
        <v>125</v>
      </c>
      <c r="C11" s="3" t="s">
        <v>212</v>
      </c>
      <c r="E11" s="3" t="s">
        <v>127</v>
      </c>
      <c r="G11" s="4">
        <v>18</v>
      </c>
      <c r="I11" s="4">
        <v>14963165</v>
      </c>
      <c r="K11" s="4">
        <v>0</v>
      </c>
      <c r="M11" s="4">
        <v>14963165</v>
      </c>
      <c r="O11" s="4">
        <v>59670182</v>
      </c>
      <c r="Q11" s="3">
        <v>0</v>
      </c>
      <c r="S11" s="4">
        <v>59670182</v>
      </c>
    </row>
    <row r="12" spans="1:19" x14ac:dyDescent="0.55000000000000004">
      <c r="A12" s="3" t="s">
        <v>140</v>
      </c>
      <c r="C12" s="4">
        <v>1</v>
      </c>
      <c r="E12" s="3" t="s">
        <v>212</v>
      </c>
      <c r="G12" s="3">
        <v>8</v>
      </c>
      <c r="I12" s="4">
        <v>31056737</v>
      </c>
      <c r="K12" s="4">
        <v>0</v>
      </c>
      <c r="M12" s="4">
        <v>31056737</v>
      </c>
      <c r="O12" s="4">
        <v>56052832</v>
      </c>
      <c r="Q12" s="4">
        <v>0</v>
      </c>
      <c r="S12" s="4">
        <v>56052832</v>
      </c>
    </row>
    <row r="13" spans="1:19" x14ac:dyDescent="0.55000000000000004">
      <c r="A13" s="3" t="s">
        <v>144</v>
      </c>
      <c r="C13" s="4">
        <v>17</v>
      </c>
      <c r="E13" s="3" t="s">
        <v>212</v>
      </c>
      <c r="G13" s="3">
        <v>10</v>
      </c>
      <c r="I13" s="4">
        <v>24326179</v>
      </c>
      <c r="K13" s="4">
        <v>0</v>
      </c>
      <c r="M13" s="4">
        <v>24326179</v>
      </c>
      <c r="O13" s="4">
        <v>135442462</v>
      </c>
      <c r="Q13" s="4">
        <v>0</v>
      </c>
      <c r="S13" s="4">
        <v>135442462</v>
      </c>
    </row>
    <row r="14" spans="1:19" ht="24.75" thickBot="1" x14ac:dyDescent="0.6">
      <c r="I14" s="5">
        <f>SUM(I8:I13)</f>
        <v>9310313985</v>
      </c>
      <c r="K14" s="5">
        <f>SUM(K12:K13)</f>
        <v>0</v>
      </c>
      <c r="M14" s="5">
        <f>SUM(M8:M13)</f>
        <v>9310313985</v>
      </c>
      <c r="O14" s="5">
        <f>SUM(O8:O13)</f>
        <v>35858478130</v>
      </c>
      <c r="Q14" s="14">
        <f>SUM(Q8:Q13)</f>
        <v>0</v>
      </c>
      <c r="S14" s="5">
        <f>SUM(S8:S13)</f>
        <v>35858478130</v>
      </c>
    </row>
    <row r="15" spans="1:19" ht="24.75" thickTop="1" x14ac:dyDescent="0.55000000000000004">
      <c r="M15" s="4"/>
      <c r="S15" s="4"/>
    </row>
    <row r="16" spans="1:19" x14ac:dyDescent="0.55000000000000004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8" spans="8:19" x14ac:dyDescent="0.55000000000000004">
      <c r="M18" s="4"/>
      <c r="S18" s="4"/>
    </row>
    <row r="19" spans="8:19" x14ac:dyDescent="0.55000000000000004">
      <c r="H19" s="4">
        <f t="shared" ref="H19" si="0">SUM(H12:H13)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  <ignoredErrors>
    <ignoredError sqref="K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3"/>
  <sheetViews>
    <sheetView rightToLeft="1" topLeftCell="A46" workbookViewId="0">
      <selection activeCell="I63" sqref="I63"/>
    </sheetView>
  </sheetViews>
  <sheetFormatPr defaultRowHeight="24" x14ac:dyDescent="0.55000000000000004"/>
  <cols>
    <col min="1" max="1" width="40.85546875" style="3" bestFit="1" customWidth="1"/>
    <col min="2" max="2" width="1" style="3" customWidth="1"/>
    <col min="3" max="3" width="13.7109375" style="3" bestFit="1" customWidth="1"/>
    <col min="4" max="4" width="1" style="3" customWidth="1"/>
    <col min="5" max="5" width="36" style="3" bestFit="1" customWidth="1"/>
    <col min="6" max="6" width="1" style="3" customWidth="1"/>
    <col min="7" max="7" width="24.5703125" style="3" bestFit="1" customWidth="1"/>
    <col min="8" max="8" width="1" style="3" customWidth="1"/>
    <col min="9" max="9" width="24.140625" style="3" bestFit="1" customWidth="1"/>
    <col min="10" max="10" width="1" style="3" customWidth="1"/>
    <col min="11" max="11" width="14.28515625" style="3" bestFit="1" customWidth="1"/>
    <col min="12" max="12" width="1" style="3" customWidth="1"/>
    <col min="13" max="13" width="26.140625" style="3" bestFit="1" customWidth="1"/>
    <col min="14" max="14" width="1" style="3" customWidth="1"/>
    <col min="15" max="15" width="24.140625" style="3" bestFit="1" customWidth="1"/>
    <col min="16" max="16" width="1" style="3" customWidth="1"/>
    <col min="17" max="17" width="14.28515625" style="3" bestFit="1" customWidth="1"/>
    <col min="18" max="18" width="1" style="3" customWidth="1"/>
    <col min="19" max="19" width="26.140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.75" x14ac:dyDescent="0.55000000000000004">
      <c r="A3" s="32" t="s">
        <v>147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4.75" x14ac:dyDescent="0.55000000000000004">
      <c r="A6" s="30" t="s">
        <v>3</v>
      </c>
      <c r="C6" s="31" t="s">
        <v>157</v>
      </c>
      <c r="D6" s="31" t="s">
        <v>157</v>
      </c>
      <c r="E6" s="31" t="s">
        <v>157</v>
      </c>
      <c r="F6" s="31" t="s">
        <v>157</v>
      </c>
      <c r="G6" s="31" t="s">
        <v>157</v>
      </c>
      <c r="I6" s="31" t="s">
        <v>149</v>
      </c>
      <c r="J6" s="31" t="s">
        <v>149</v>
      </c>
      <c r="K6" s="31" t="s">
        <v>149</v>
      </c>
      <c r="L6" s="31" t="s">
        <v>149</v>
      </c>
      <c r="M6" s="31" t="s">
        <v>149</v>
      </c>
      <c r="O6" s="31" t="s">
        <v>150</v>
      </c>
      <c r="P6" s="31" t="s">
        <v>150</v>
      </c>
      <c r="Q6" s="31" t="s">
        <v>150</v>
      </c>
      <c r="R6" s="31" t="s">
        <v>150</v>
      </c>
      <c r="S6" s="31" t="s">
        <v>150</v>
      </c>
    </row>
    <row r="7" spans="1:19" ht="24.75" x14ac:dyDescent="0.55000000000000004">
      <c r="A7" s="31" t="s">
        <v>3</v>
      </c>
      <c r="C7" s="31" t="s">
        <v>158</v>
      </c>
      <c r="E7" s="31" t="s">
        <v>159</v>
      </c>
      <c r="G7" s="31" t="s">
        <v>160</v>
      </c>
      <c r="I7" s="31" t="s">
        <v>161</v>
      </c>
      <c r="K7" s="31" t="s">
        <v>154</v>
      </c>
      <c r="M7" s="31" t="s">
        <v>162</v>
      </c>
      <c r="O7" s="31" t="s">
        <v>161</v>
      </c>
      <c r="Q7" s="31" t="s">
        <v>154</v>
      </c>
      <c r="S7" s="31" t="s">
        <v>162</v>
      </c>
    </row>
    <row r="8" spans="1:19" x14ac:dyDescent="0.55000000000000004">
      <c r="A8" s="3" t="s">
        <v>44</v>
      </c>
      <c r="C8" s="3" t="s">
        <v>6</v>
      </c>
      <c r="E8" s="4">
        <v>4118358</v>
      </c>
      <c r="G8" s="4">
        <v>2000</v>
      </c>
      <c r="I8" s="4">
        <v>8236716000</v>
      </c>
      <c r="K8" s="4">
        <v>1175291831</v>
      </c>
      <c r="M8" s="4">
        <f>I8-K8</f>
        <v>7061424169</v>
      </c>
      <c r="O8" s="4">
        <v>8236716000</v>
      </c>
      <c r="Q8" s="4">
        <v>1175291831</v>
      </c>
      <c r="S8" s="4">
        <v>7061424169</v>
      </c>
    </row>
    <row r="9" spans="1:19" x14ac:dyDescent="0.55000000000000004">
      <c r="A9" s="3" t="s">
        <v>68</v>
      </c>
      <c r="C9" s="3" t="s">
        <v>163</v>
      </c>
      <c r="E9" s="4">
        <v>3626550</v>
      </c>
      <c r="G9" s="4">
        <v>280</v>
      </c>
      <c r="I9" s="4">
        <v>1015434000</v>
      </c>
      <c r="K9" s="4">
        <v>21112310</v>
      </c>
      <c r="M9" s="4">
        <f t="shared" ref="M9:M48" si="0">I9-K9</f>
        <v>994321690</v>
      </c>
      <c r="O9" s="4">
        <v>1015434000</v>
      </c>
      <c r="Q9" s="4">
        <v>21112310</v>
      </c>
      <c r="S9" s="4">
        <v>994321690</v>
      </c>
    </row>
    <row r="10" spans="1:19" x14ac:dyDescent="0.55000000000000004">
      <c r="A10" s="3" t="s">
        <v>32</v>
      </c>
      <c r="C10" s="3" t="s">
        <v>130</v>
      </c>
      <c r="E10" s="4">
        <v>8165926</v>
      </c>
      <c r="G10" s="4">
        <v>600</v>
      </c>
      <c r="I10" s="4">
        <v>4899555600</v>
      </c>
      <c r="K10" s="4">
        <v>290437574</v>
      </c>
      <c r="M10" s="4">
        <f t="shared" si="0"/>
        <v>4609118026</v>
      </c>
      <c r="O10" s="4">
        <v>4899555600</v>
      </c>
      <c r="Q10" s="4">
        <v>290437574</v>
      </c>
      <c r="S10" s="4">
        <v>4609118026</v>
      </c>
    </row>
    <row r="11" spans="1:19" x14ac:dyDescent="0.55000000000000004">
      <c r="A11" s="3" t="s">
        <v>26</v>
      </c>
      <c r="C11" s="3" t="s">
        <v>164</v>
      </c>
      <c r="E11" s="4">
        <v>1066158</v>
      </c>
      <c r="G11" s="4">
        <v>1220</v>
      </c>
      <c r="I11" s="4">
        <v>0</v>
      </c>
      <c r="K11" s="4">
        <v>0</v>
      </c>
      <c r="M11" s="4">
        <f t="shared" si="0"/>
        <v>0</v>
      </c>
      <c r="O11" s="4">
        <v>1300712760</v>
      </c>
      <c r="Q11" s="4">
        <v>164922910</v>
      </c>
      <c r="S11" s="4">
        <v>1135789850</v>
      </c>
    </row>
    <row r="12" spans="1:19" x14ac:dyDescent="0.55000000000000004">
      <c r="A12" s="3" t="s">
        <v>36</v>
      </c>
      <c r="C12" s="3" t="s">
        <v>165</v>
      </c>
      <c r="E12" s="4">
        <v>182850</v>
      </c>
      <c r="G12" s="4">
        <v>11188</v>
      </c>
      <c r="I12" s="4">
        <v>2045725800</v>
      </c>
      <c r="K12" s="4">
        <v>226749145</v>
      </c>
      <c r="M12" s="4">
        <f t="shared" si="0"/>
        <v>1818976655</v>
      </c>
      <c r="O12" s="4">
        <v>2045725800</v>
      </c>
      <c r="Q12" s="4">
        <v>226749145</v>
      </c>
      <c r="S12" s="4">
        <v>1818976655</v>
      </c>
    </row>
    <row r="13" spans="1:19" x14ac:dyDescent="0.55000000000000004">
      <c r="A13" s="3" t="s">
        <v>40</v>
      </c>
      <c r="C13" s="3" t="s">
        <v>166</v>
      </c>
      <c r="E13" s="4">
        <v>137162</v>
      </c>
      <c r="G13" s="4">
        <v>51968</v>
      </c>
      <c r="I13" s="4">
        <v>7128034816</v>
      </c>
      <c r="K13" s="4">
        <v>940798888</v>
      </c>
      <c r="M13" s="4">
        <f t="shared" si="0"/>
        <v>6187235928</v>
      </c>
      <c r="O13" s="4">
        <v>7128034816</v>
      </c>
      <c r="Q13" s="4">
        <v>940798888</v>
      </c>
      <c r="S13" s="4">
        <v>6187235928</v>
      </c>
    </row>
    <row r="14" spans="1:19" x14ac:dyDescent="0.55000000000000004">
      <c r="A14" s="3" t="s">
        <v>47</v>
      </c>
      <c r="C14" s="3" t="s">
        <v>167</v>
      </c>
      <c r="E14" s="4">
        <v>1814092</v>
      </c>
      <c r="G14" s="4">
        <v>2370</v>
      </c>
      <c r="I14" s="4">
        <v>0</v>
      </c>
      <c r="K14" s="4">
        <v>0</v>
      </c>
      <c r="M14" s="4">
        <f t="shared" si="0"/>
        <v>0</v>
      </c>
      <c r="O14" s="4">
        <v>4299398040</v>
      </c>
      <c r="Q14" s="4">
        <v>334065672</v>
      </c>
      <c r="S14" s="4">
        <v>3965332368</v>
      </c>
    </row>
    <row r="15" spans="1:19" x14ac:dyDescent="0.55000000000000004">
      <c r="A15" s="3" t="s">
        <v>60</v>
      </c>
      <c r="C15" s="3" t="s">
        <v>168</v>
      </c>
      <c r="E15" s="4">
        <v>937848</v>
      </c>
      <c r="G15" s="4">
        <v>1230</v>
      </c>
      <c r="I15" s="4">
        <v>0</v>
      </c>
      <c r="K15" s="4">
        <v>0</v>
      </c>
      <c r="M15" s="4">
        <f t="shared" si="0"/>
        <v>0</v>
      </c>
      <c r="O15" s="4">
        <v>1153553040</v>
      </c>
      <c r="Q15" s="4">
        <v>139593113</v>
      </c>
      <c r="S15" s="4">
        <v>1013959927</v>
      </c>
    </row>
    <row r="16" spans="1:19" x14ac:dyDescent="0.55000000000000004">
      <c r="A16" s="3" t="s">
        <v>55</v>
      </c>
      <c r="C16" s="3" t="s">
        <v>169</v>
      </c>
      <c r="E16" s="4">
        <v>4994596</v>
      </c>
      <c r="G16" s="4">
        <v>800</v>
      </c>
      <c r="I16" s="4">
        <v>3995676800</v>
      </c>
      <c r="K16" s="4">
        <v>236857130</v>
      </c>
      <c r="M16" s="4">
        <f t="shared" si="0"/>
        <v>3758819670</v>
      </c>
      <c r="O16" s="4">
        <v>3995676800</v>
      </c>
      <c r="Q16" s="4">
        <v>236857130</v>
      </c>
      <c r="S16" s="4">
        <v>3758819670</v>
      </c>
    </row>
    <row r="17" spans="1:19" x14ac:dyDescent="0.55000000000000004">
      <c r="A17" s="3" t="s">
        <v>25</v>
      </c>
      <c r="C17" s="3" t="s">
        <v>169</v>
      </c>
      <c r="E17" s="4">
        <v>1203717</v>
      </c>
      <c r="G17" s="4">
        <v>3700</v>
      </c>
      <c r="I17" s="4">
        <v>4453752900</v>
      </c>
      <c r="K17" s="4">
        <v>92599826</v>
      </c>
      <c r="M17" s="4">
        <f t="shared" si="0"/>
        <v>4361153074</v>
      </c>
      <c r="O17" s="4">
        <v>4453752900</v>
      </c>
      <c r="Q17" s="4">
        <v>92599826</v>
      </c>
      <c r="S17" s="4">
        <v>4361153074</v>
      </c>
    </row>
    <row r="18" spans="1:19" x14ac:dyDescent="0.55000000000000004">
      <c r="A18" s="3" t="s">
        <v>19</v>
      </c>
      <c r="C18" s="3" t="s">
        <v>170</v>
      </c>
      <c r="E18" s="4">
        <v>961282</v>
      </c>
      <c r="G18" s="4">
        <v>10200</v>
      </c>
      <c r="I18" s="4">
        <v>9805076400</v>
      </c>
      <c r="K18" s="4">
        <v>399418355</v>
      </c>
      <c r="M18" s="4">
        <f t="shared" si="0"/>
        <v>9405658045</v>
      </c>
      <c r="O18" s="4">
        <v>9805076400</v>
      </c>
      <c r="Q18" s="4">
        <v>399418355</v>
      </c>
      <c r="S18" s="4">
        <v>9405658045</v>
      </c>
    </row>
    <row r="19" spans="1:19" x14ac:dyDescent="0.55000000000000004">
      <c r="A19" s="3" t="s">
        <v>51</v>
      </c>
      <c r="C19" s="3" t="s">
        <v>171</v>
      </c>
      <c r="E19" s="4">
        <v>1788784</v>
      </c>
      <c r="G19" s="4">
        <v>1100</v>
      </c>
      <c r="I19" s="4">
        <v>0</v>
      </c>
      <c r="K19" s="4">
        <v>0</v>
      </c>
      <c r="M19" s="4">
        <f t="shared" si="0"/>
        <v>0</v>
      </c>
      <c r="O19" s="4">
        <v>1967662400</v>
      </c>
      <c r="Q19" s="4">
        <v>0</v>
      </c>
      <c r="S19" s="4">
        <v>1967662400</v>
      </c>
    </row>
    <row r="20" spans="1:19" x14ac:dyDescent="0.55000000000000004">
      <c r="A20" s="3" t="s">
        <v>17</v>
      </c>
      <c r="C20" s="3" t="s">
        <v>172</v>
      </c>
      <c r="E20" s="4">
        <v>1700000</v>
      </c>
      <c r="G20" s="4">
        <v>3850</v>
      </c>
      <c r="I20" s="4">
        <v>6545000000</v>
      </c>
      <c r="K20" s="4">
        <v>920691583</v>
      </c>
      <c r="M20" s="4">
        <f t="shared" si="0"/>
        <v>5624308417</v>
      </c>
      <c r="O20" s="4">
        <v>6545000000</v>
      </c>
      <c r="Q20" s="4">
        <v>920691583</v>
      </c>
      <c r="S20" s="4">
        <v>5624308417</v>
      </c>
    </row>
    <row r="21" spans="1:19" x14ac:dyDescent="0.55000000000000004">
      <c r="A21" s="3" t="s">
        <v>69</v>
      </c>
      <c r="C21" s="3" t="s">
        <v>167</v>
      </c>
      <c r="E21" s="4">
        <v>1420115</v>
      </c>
      <c r="G21" s="4">
        <v>5000</v>
      </c>
      <c r="I21" s="4">
        <v>0</v>
      </c>
      <c r="K21" s="4">
        <v>0</v>
      </c>
      <c r="M21" s="4">
        <f t="shared" si="0"/>
        <v>0</v>
      </c>
      <c r="O21" s="4">
        <v>7100575000</v>
      </c>
      <c r="Q21" s="4">
        <v>289248127</v>
      </c>
      <c r="S21" s="4">
        <v>6811326873</v>
      </c>
    </row>
    <row r="22" spans="1:19" x14ac:dyDescent="0.55000000000000004">
      <c r="A22" s="3" t="s">
        <v>57</v>
      </c>
      <c r="C22" s="3" t="s">
        <v>173</v>
      </c>
      <c r="E22" s="4">
        <v>3769532</v>
      </c>
      <c r="G22" s="4">
        <v>450</v>
      </c>
      <c r="I22" s="4">
        <v>1696289400</v>
      </c>
      <c r="K22" s="4">
        <v>218614863</v>
      </c>
      <c r="M22" s="4">
        <f t="shared" si="0"/>
        <v>1477674537</v>
      </c>
      <c r="O22" s="4">
        <v>1696289400</v>
      </c>
      <c r="Q22" s="4">
        <v>218614863</v>
      </c>
      <c r="S22" s="4">
        <v>1477674537</v>
      </c>
    </row>
    <row r="23" spans="1:19" x14ac:dyDescent="0.55000000000000004">
      <c r="A23" s="3" t="s">
        <v>49</v>
      </c>
      <c r="C23" s="3" t="s">
        <v>174</v>
      </c>
      <c r="E23" s="4">
        <v>3485911</v>
      </c>
      <c r="G23" s="4">
        <v>2200</v>
      </c>
      <c r="I23" s="4">
        <v>0</v>
      </c>
      <c r="K23" s="4">
        <v>0</v>
      </c>
      <c r="M23" s="4">
        <f t="shared" si="0"/>
        <v>0</v>
      </c>
      <c r="O23" s="4">
        <v>7669004200</v>
      </c>
      <c r="Q23" s="4">
        <v>52170097</v>
      </c>
      <c r="S23" s="4">
        <v>7616834103</v>
      </c>
    </row>
    <row r="24" spans="1:19" x14ac:dyDescent="0.55000000000000004">
      <c r="A24" s="3" t="s">
        <v>31</v>
      </c>
      <c r="C24" s="3" t="s">
        <v>175</v>
      </c>
      <c r="E24" s="4">
        <v>815911</v>
      </c>
      <c r="G24" s="4">
        <v>5600</v>
      </c>
      <c r="I24" s="4">
        <v>0</v>
      </c>
      <c r="K24" s="4">
        <v>0</v>
      </c>
      <c r="M24" s="4">
        <f t="shared" si="0"/>
        <v>0</v>
      </c>
      <c r="O24" s="4">
        <v>4569101600</v>
      </c>
      <c r="Q24" s="4">
        <v>189004203</v>
      </c>
      <c r="S24" s="4">
        <v>4380097397</v>
      </c>
    </row>
    <row r="25" spans="1:19" x14ac:dyDescent="0.55000000000000004">
      <c r="A25" s="3" t="s">
        <v>37</v>
      </c>
      <c r="C25" s="3" t="s">
        <v>176</v>
      </c>
      <c r="E25" s="4">
        <v>1801000</v>
      </c>
      <c r="G25" s="4">
        <v>2050</v>
      </c>
      <c r="I25" s="4">
        <v>0</v>
      </c>
      <c r="K25" s="4">
        <v>0</v>
      </c>
      <c r="M25" s="4">
        <f t="shared" si="0"/>
        <v>0</v>
      </c>
      <c r="O25" s="4">
        <v>3692050000</v>
      </c>
      <c r="Q25" s="4">
        <v>429100242</v>
      </c>
      <c r="S25" s="4">
        <v>3262949758</v>
      </c>
    </row>
    <row r="26" spans="1:19" x14ac:dyDescent="0.55000000000000004">
      <c r="A26" s="3" t="s">
        <v>15</v>
      </c>
      <c r="C26" s="3" t="s">
        <v>177</v>
      </c>
      <c r="E26" s="4">
        <v>1333761</v>
      </c>
      <c r="G26" s="4">
        <v>200</v>
      </c>
      <c r="I26" s="4">
        <v>266752200</v>
      </c>
      <c r="K26" s="4">
        <v>5546156</v>
      </c>
      <c r="M26" s="4">
        <f t="shared" si="0"/>
        <v>261206044</v>
      </c>
      <c r="O26" s="4">
        <v>266752200</v>
      </c>
      <c r="Q26" s="4">
        <v>5546156</v>
      </c>
      <c r="S26" s="4">
        <v>261206044</v>
      </c>
    </row>
    <row r="27" spans="1:19" x14ac:dyDescent="0.55000000000000004">
      <c r="A27" s="3" t="s">
        <v>54</v>
      </c>
      <c r="C27" s="3" t="s">
        <v>106</v>
      </c>
      <c r="E27" s="4">
        <v>2486905</v>
      </c>
      <c r="G27" s="4">
        <v>2000</v>
      </c>
      <c r="I27" s="4">
        <v>4973810000</v>
      </c>
      <c r="K27" s="4">
        <v>383568154</v>
      </c>
      <c r="M27" s="4">
        <f t="shared" si="0"/>
        <v>4590241846</v>
      </c>
      <c r="O27" s="4">
        <v>4973810000</v>
      </c>
      <c r="Q27" s="4">
        <v>383568154</v>
      </c>
      <c r="S27" s="4">
        <v>4590241846</v>
      </c>
    </row>
    <row r="28" spans="1:19" x14ac:dyDescent="0.55000000000000004">
      <c r="A28" s="3" t="s">
        <v>67</v>
      </c>
      <c r="C28" s="3" t="s">
        <v>178</v>
      </c>
      <c r="E28" s="4">
        <v>1646884</v>
      </c>
      <c r="G28" s="4">
        <v>1900</v>
      </c>
      <c r="I28" s="4">
        <v>0</v>
      </c>
      <c r="K28" s="4">
        <v>0</v>
      </c>
      <c r="M28" s="4">
        <f t="shared" si="0"/>
        <v>0</v>
      </c>
      <c r="O28" s="4">
        <v>3129079600</v>
      </c>
      <c r="Q28" s="4">
        <v>85471195</v>
      </c>
      <c r="S28" s="4">
        <v>3043608405</v>
      </c>
    </row>
    <row r="29" spans="1:19" x14ac:dyDescent="0.55000000000000004">
      <c r="A29" s="3" t="s">
        <v>24</v>
      </c>
      <c r="C29" s="3" t="s">
        <v>179</v>
      </c>
      <c r="E29" s="4">
        <v>689072</v>
      </c>
      <c r="G29" s="4">
        <v>5900</v>
      </c>
      <c r="I29" s="4">
        <v>0</v>
      </c>
      <c r="K29" s="4">
        <v>0</v>
      </c>
      <c r="M29" s="4">
        <f t="shared" si="0"/>
        <v>0</v>
      </c>
      <c r="O29" s="4">
        <v>4065524800</v>
      </c>
      <c r="Q29" s="4">
        <v>474680149</v>
      </c>
      <c r="S29" s="4">
        <v>3590844651</v>
      </c>
    </row>
    <row r="30" spans="1:19" x14ac:dyDescent="0.55000000000000004">
      <c r="A30" s="3" t="s">
        <v>53</v>
      </c>
      <c r="C30" s="3" t="s">
        <v>6</v>
      </c>
      <c r="E30" s="4">
        <v>14663</v>
      </c>
      <c r="G30" s="4">
        <v>680</v>
      </c>
      <c r="I30" s="4">
        <v>9970840</v>
      </c>
      <c r="K30" s="4">
        <v>1422733</v>
      </c>
      <c r="M30" s="4">
        <f t="shared" si="0"/>
        <v>8548107</v>
      </c>
      <c r="O30" s="4">
        <v>9970840</v>
      </c>
      <c r="Q30" s="4">
        <v>1422733</v>
      </c>
      <c r="S30" s="4">
        <v>8548107</v>
      </c>
    </row>
    <row r="31" spans="1:19" x14ac:dyDescent="0.55000000000000004">
      <c r="A31" s="3" t="s">
        <v>66</v>
      </c>
      <c r="C31" s="3" t="s">
        <v>169</v>
      </c>
      <c r="E31" s="4">
        <v>48475</v>
      </c>
      <c r="G31" s="4">
        <v>4500</v>
      </c>
      <c r="I31" s="4">
        <v>218137500</v>
      </c>
      <c r="K31" s="4">
        <v>24178456</v>
      </c>
      <c r="M31" s="4">
        <f t="shared" si="0"/>
        <v>193959044</v>
      </c>
      <c r="O31" s="4">
        <v>218137500</v>
      </c>
      <c r="Q31" s="4">
        <v>24178456</v>
      </c>
      <c r="S31" s="4">
        <v>193959044</v>
      </c>
    </row>
    <row r="32" spans="1:19" x14ac:dyDescent="0.55000000000000004">
      <c r="A32" s="3" t="s">
        <v>46</v>
      </c>
      <c r="C32" s="3" t="s">
        <v>180</v>
      </c>
      <c r="E32" s="4">
        <v>20385</v>
      </c>
      <c r="G32" s="4">
        <v>4870</v>
      </c>
      <c r="I32" s="4">
        <v>0</v>
      </c>
      <c r="K32" s="4">
        <v>0</v>
      </c>
      <c r="M32" s="4">
        <f t="shared" si="0"/>
        <v>0</v>
      </c>
      <c r="O32" s="4">
        <v>99274950</v>
      </c>
      <c r="Q32" s="4">
        <v>4106580</v>
      </c>
      <c r="S32" s="4">
        <v>95168370</v>
      </c>
    </row>
    <row r="33" spans="1:19" x14ac:dyDescent="0.55000000000000004">
      <c r="A33" s="3" t="s">
        <v>50</v>
      </c>
      <c r="C33" s="3" t="s">
        <v>181</v>
      </c>
      <c r="E33" s="4">
        <v>22020</v>
      </c>
      <c r="G33" s="4">
        <v>500</v>
      </c>
      <c r="I33" s="4">
        <v>0</v>
      </c>
      <c r="K33" s="4">
        <v>0</v>
      </c>
      <c r="M33" s="4">
        <f t="shared" si="0"/>
        <v>0</v>
      </c>
      <c r="O33" s="4">
        <v>11010000</v>
      </c>
      <c r="Q33" s="4">
        <v>1190452</v>
      </c>
      <c r="S33" s="4">
        <v>9819548</v>
      </c>
    </row>
    <row r="34" spans="1:19" x14ac:dyDescent="0.55000000000000004">
      <c r="A34" s="3" t="s">
        <v>22</v>
      </c>
      <c r="C34" s="3" t="s">
        <v>182</v>
      </c>
      <c r="E34" s="4">
        <v>4880583</v>
      </c>
      <c r="G34" s="4">
        <v>780</v>
      </c>
      <c r="I34" s="4">
        <v>0</v>
      </c>
      <c r="K34" s="4">
        <v>0</v>
      </c>
      <c r="M34" s="4">
        <f t="shared" si="0"/>
        <v>0</v>
      </c>
      <c r="O34" s="4">
        <v>3806861212</v>
      </c>
      <c r="Q34" s="4">
        <v>0</v>
      </c>
      <c r="S34" s="4">
        <v>3806854740</v>
      </c>
    </row>
    <row r="35" spans="1:19" x14ac:dyDescent="0.55000000000000004">
      <c r="A35" s="3" t="s">
        <v>29</v>
      </c>
      <c r="C35" s="3" t="s">
        <v>183</v>
      </c>
      <c r="E35" s="4">
        <v>108000</v>
      </c>
      <c r="G35" s="4">
        <v>400</v>
      </c>
      <c r="I35" s="4">
        <v>0</v>
      </c>
      <c r="K35" s="4">
        <v>0</v>
      </c>
      <c r="M35" s="4">
        <f t="shared" si="0"/>
        <v>0</v>
      </c>
      <c r="O35" s="4">
        <v>43200000</v>
      </c>
      <c r="Q35" s="4">
        <v>898189</v>
      </c>
      <c r="S35" s="4">
        <v>42301811</v>
      </c>
    </row>
    <row r="36" spans="1:19" x14ac:dyDescent="0.55000000000000004">
      <c r="A36" s="3" t="s">
        <v>27</v>
      </c>
      <c r="C36" s="3" t="s">
        <v>184</v>
      </c>
      <c r="E36" s="4">
        <v>374950</v>
      </c>
      <c r="G36" s="4">
        <v>11500</v>
      </c>
      <c r="I36" s="4">
        <v>0</v>
      </c>
      <c r="K36" s="4">
        <v>0</v>
      </c>
      <c r="M36" s="4">
        <f t="shared" si="0"/>
        <v>0</v>
      </c>
      <c r="O36" s="4">
        <v>4311925000</v>
      </c>
      <c r="Q36" s="4">
        <v>0</v>
      </c>
      <c r="S36" s="4">
        <v>4311925000</v>
      </c>
    </row>
    <row r="37" spans="1:19" x14ac:dyDescent="0.55000000000000004">
      <c r="A37" s="3" t="s">
        <v>33</v>
      </c>
      <c r="C37" s="3" t="s">
        <v>176</v>
      </c>
      <c r="E37" s="4">
        <v>228420</v>
      </c>
      <c r="G37" s="4">
        <v>560</v>
      </c>
      <c r="I37" s="4">
        <v>0</v>
      </c>
      <c r="K37" s="4">
        <v>0</v>
      </c>
      <c r="M37" s="4">
        <f t="shared" si="0"/>
        <v>0</v>
      </c>
      <c r="O37" s="4">
        <v>127915200</v>
      </c>
      <c r="Q37" s="4">
        <v>9864510</v>
      </c>
      <c r="S37" s="4">
        <v>118050690</v>
      </c>
    </row>
    <row r="38" spans="1:19" x14ac:dyDescent="0.55000000000000004">
      <c r="A38" s="3" t="s">
        <v>52</v>
      </c>
      <c r="C38" s="3" t="s">
        <v>170</v>
      </c>
      <c r="E38" s="4">
        <v>194657</v>
      </c>
      <c r="G38" s="4">
        <v>3300</v>
      </c>
      <c r="I38" s="4">
        <v>642368100</v>
      </c>
      <c r="K38" s="4">
        <v>13355742</v>
      </c>
      <c r="M38" s="4">
        <f t="shared" si="0"/>
        <v>629012358</v>
      </c>
      <c r="O38" s="4">
        <v>642368100</v>
      </c>
      <c r="Q38" s="4">
        <v>13355742</v>
      </c>
      <c r="S38" s="4">
        <v>629012358</v>
      </c>
    </row>
    <row r="39" spans="1:19" x14ac:dyDescent="0.55000000000000004">
      <c r="A39" s="3" t="s">
        <v>73</v>
      </c>
      <c r="C39" s="3" t="s">
        <v>172</v>
      </c>
      <c r="E39" s="4">
        <v>98398</v>
      </c>
      <c r="G39" s="4">
        <v>3000</v>
      </c>
      <c r="I39" s="4">
        <v>295194000</v>
      </c>
      <c r="K39" s="4">
        <v>6137501</v>
      </c>
      <c r="M39" s="4">
        <f t="shared" si="0"/>
        <v>289056499</v>
      </c>
      <c r="O39" s="4">
        <v>295194000</v>
      </c>
      <c r="Q39" s="4">
        <v>6137501</v>
      </c>
      <c r="S39" s="4">
        <v>289056499</v>
      </c>
    </row>
    <row r="40" spans="1:19" x14ac:dyDescent="0.55000000000000004">
      <c r="A40" s="3" t="s">
        <v>20</v>
      </c>
      <c r="C40" s="3" t="s">
        <v>103</v>
      </c>
      <c r="E40" s="4">
        <v>15358</v>
      </c>
      <c r="G40" s="4">
        <v>5550</v>
      </c>
      <c r="I40" s="4">
        <v>85236900</v>
      </c>
      <c r="K40" s="4">
        <v>1772196</v>
      </c>
      <c r="M40" s="4">
        <f t="shared" si="0"/>
        <v>83464704</v>
      </c>
      <c r="O40" s="4">
        <v>85236900</v>
      </c>
      <c r="Q40" s="4">
        <v>1772196</v>
      </c>
      <c r="S40" s="4">
        <v>83464704</v>
      </c>
    </row>
    <row r="41" spans="1:19" x14ac:dyDescent="0.55000000000000004">
      <c r="A41" s="3" t="s">
        <v>34</v>
      </c>
      <c r="C41" s="3" t="s">
        <v>185</v>
      </c>
      <c r="E41" s="4">
        <v>15702</v>
      </c>
      <c r="G41" s="4">
        <v>110</v>
      </c>
      <c r="I41" s="4">
        <v>1727220</v>
      </c>
      <c r="K41" s="4">
        <v>86530</v>
      </c>
      <c r="M41" s="4">
        <f t="shared" si="0"/>
        <v>1640690</v>
      </c>
      <c r="O41" s="4">
        <v>1727220</v>
      </c>
      <c r="Q41" s="4">
        <v>86530</v>
      </c>
      <c r="S41" s="4">
        <v>1640690</v>
      </c>
    </row>
    <row r="42" spans="1:19" x14ac:dyDescent="0.55000000000000004">
      <c r="A42" s="3" t="s">
        <v>62</v>
      </c>
      <c r="C42" s="3" t="s">
        <v>185</v>
      </c>
      <c r="E42" s="4">
        <v>15893</v>
      </c>
      <c r="G42" s="4">
        <v>850</v>
      </c>
      <c r="I42" s="4">
        <v>13509050</v>
      </c>
      <c r="K42" s="4">
        <v>676771</v>
      </c>
      <c r="M42" s="4">
        <f t="shared" si="0"/>
        <v>12832279</v>
      </c>
      <c r="O42" s="4">
        <v>13509050</v>
      </c>
      <c r="Q42" s="4">
        <v>676771</v>
      </c>
      <c r="S42" s="4">
        <v>12832279</v>
      </c>
    </row>
    <row r="43" spans="1:19" x14ac:dyDescent="0.55000000000000004">
      <c r="A43" s="3" t="s">
        <v>38</v>
      </c>
      <c r="C43" s="3" t="s">
        <v>186</v>
      </c>
      <c r="E43" s="4">
        <v>1390296</v>
      </c>
      <c r="G43" s="4">
        <v>3000</v>
      </c>
      <c r="I43" s="4">
        <v>0</v>
      </c>
      <c r="K43" s="4">
        <v>0</v>
      </c>
      <c r="M43" s="4">
        <f t="shared" si="0"/>
        <v>0</v>
      </c>
      <c r="O43" s="4">
        <v>4170888000</v>
      </c>
      <c r="Q43" s="4">
        <v>321648759</v>
      </c>
      <c r="S43" s="4">
        <v>3849239241</v>
      </c>
    </row>
    <row r="44" spans="1:19" x14ac:dyDescent="0.55000000000000004">
      <c r="A44" s="3" t="s">
        <v>65</v>
      </c>
      <c r="C44" s="3" t="s">
        <v>103</v>
      </c>
      <c r="E44" s="4">
        <v>202768</v>
      </c>
      <c r="G44" s="4">
        <v>165</v>
      </c>
      <c r="I44" s="4">
        <v>33456720</v>
      </c>
      <c r="K44" s="4">
        <v>2003525</v>
      </c>
      <c r="M44" s="4">
        <f t="shared" si="0"/>
        <v>31453195</v>
      </c>
      <c r="O44" s="4">
        <v>33456720</v>
      </c>
      <c r="Q44" s="4">
        <v>2003525</v>
      </c>
      <c r="S44" s="4">
        <v>31453195</v>
      </c>
    </row>
    <row r="45" spans="1:19" x14ac:dyDescent="0.55000000000000004">
      <c r="A45" s="3" t="s">
        <v>216</v>
      </c>
      <c r="C45" s="3" t="s">
        <v>212</v>
      </c>
      <c r="E45" s="4" t="s">
        <v>217</v>
      </c>
      <c r="G45" s="4">
        <v>1</v>
      </c>
      <c r="I45" s="4">
        <v>1216605</v>
      </c>
      <c r="K45" s="4">
        <v>0</v>
      </c>
      <c r="M45" s="4">
        <f t="shared" si="0"/>
        <v>1216605</v>
      </c>
      <c r="O45" s="4">
        <v>1216605</v>
      </c>
      <c r="Q45" s="4">
        <v>0</v>
      </c>
      <c r="S45" s="4">
        <f t="shared" ref="S45:S48" si="1">O45-Q45</f>
        <v>1216605</v>
      </c>
    </row>
    <row r="46" spans="1:19" x14ac:dyDescent="0.55000000000000004">
      <c r="A46" s="3" t="s">
        <v>218</v>
      </c>
      <c r="C46" s="3" t="s">
        <v>212</v>
      </c>
      <c r="E46" s="3" t="s">
        <v>219</v>
      </c>
      <c r="G46" s="3">
        <v>1</v>
      </c>
      <c r="I46" s="4">
        <v>202768</v>
      </c>
      <c r="K46" s="4">
        <v>0</v>
      </c>
      <c r="M46" s="4">
        <f t="shared" si="0"/>
        <v>202768</v>
      </c>
      <c r="O46" s="4">
        <v>202768</v>
      </c>
      <c r="Q46" s="4">
        <v>0</v>
      </c>
      <c r="S46" s="4">
        <f t="shared" si="1"/>
        <v>202768</v>
      </c>
    </row>
    <row r="47" spans="1:19" x14ac:dyDescent="0.55000000000000004">
      <c r="A47" s="3" t="s">
        <v>220</v>
      </c>
      <c r="C47" s="3" t="s">
        <v>212</v>
      </c>
      <c r="E47" s="4" t="s">
        <v>221</v>
      </c>
      <c r="G47" s="4">
        <v>1</v>
      </c>
      <c r="I47" s="4">
        <v>194657</v>
      </c>
      <c r="K47" s="4">
        <v>0</v>
      </c>
      <c r="M47" s="4">
        <f t="shared" si="0"/>
        <v>194657</v>
      </c>
      <c r="O47" s="4">
        <v>194657</v>
      </c>
      <c r="Q47" s="4">
        <v>0</v>
      </c>
      <c r="S47" s="4">
        <f t="shared" si="1"/>
        <v>194657</v>
      </c>
    </row>
    <row r="48" spans="1:19" x14ac:dyDescent="0.55000000000000004">
      <c r="A48" s="3" t="s">
        <v>222</v>
      </c>
      <c r="C48" s="3" t="s">
        <v>212</v>
      </c>
      <c r="E48" s="4" t="s">
        <v>223</v>
      </c>
      <c r="G48" s="4">
        <v>1</v>
      </c>
      <c r="I48" s="4">
        <v>130</v>
      </c>
      <c r="K48" s="4">
        <v>0</v>
      </c>
      <c r="M48" s="4">
        <f t="shared" si="0"/>
        <v>130</v>
      </c>
      <c r="O48" s="4">
        <v>130</v>
      </c>
      <c r="Q48" s="4">
        <v>0</v>
      </c>
      <c r="S48" s="4">
        <f t="shared" si="1"/>
        <v>130</v>
      </c>
    </row>
    <row r="49" spans="9:19" ht="24.75" thickBot="1" x14ac:dyDescent="0.6">
      <c r="I49" s="5">
        <f>SUM(I8:I48)</f>
        <v>56363038406</v>
      </c>
      <c r="K49" s="5">
        <f>SUM(K8:K48)</f>
        <v>4961319269</v>
      </c>
      <c r="M49" s="5">
        <f>SUM(M8:M48)</f>
        <v>51401719137</v>
      </c>
      <c r="O49" s="5">
        <f>SUM(O8:O48)</f>
        <v>107880774208</v>
      </c>
      <c r="Q49" s="5">
        <f>SUM(Q8:Q48)</f>
        <v>7457283467</v>
      </c>
      <c r="S49" s="5">
        <f>SUM(S8:S48)</f>
        <v>100423484269</v>
      </c>
    </row>
    <row r="50" spans="9:19" ht="24.75" thickTop="1" x14ac:dyDescent="0.55000000000000004">
      <c r="M50" s="4"/>
      <c r="S50" s="4"/>
    </row>
    <row r="51" spans="9:19" x14ac:dyDescent="0.55000000000000004">
      <c r="I51" s="4"/>
      <c r="O51" s="4"/>
    </row>
    <row r="52" spans="9:19" x14ac:dyDescent="0.55000000000000004">
      <c r="O52" s="4"/>
    </row>
    <row r="53" spans="9:19" x14ac:dyDescent="0.55000000000000004">
      <c r="O53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9"/>
  <sheetViews>
    <sheetView rightToLeft="1" topLeftCell="A94" workbookViewId="0">
      <selection activeCell="K87" sqref="K87"/>
    </sheetView>
  </sheetViews>
  <sheetFormatPr defaultRowHeight="24" x14ac:dyDescent="0.55000000000000004"/>
  <cols>
    <col min="1" max="1" width="35.7109375" style="6" bestFit="1" customWidth="1"/>
    <col min="2" max="2" width="1" style="6" customWidth="1"/>
    <col min="3" max="3" width="12" style="6" bestFit="1" customWidth="1"/>
    <col min="4" max="4" width="1" style="6" customWidth="1"/>
    <col min="5" max="5" width="19.140625" style="6" bestFit="1" customWidth="1"/>
    <col min="6" max="6" width="1" style="6" customWidth="1"/>
    <col min="7" max="7" width="19.140625" style="6" bestFit="1" customWidth="1"/>
    <col min="8" max="8" width="1" style="6" customWidth="1"/>
    <col min="9" max="9" width="34.5703125" style="6" bestFit="1" customWidth="1"/>
    <col min="10" max="10" width="1" style="6" customWidth="1"/>
    <col min="11" max="11" width="12" style="6" bestFit="1" customWidth="1"/>
    <col min="12" max="12" width="1" style="6" customWidth="1"/>
    <col min="13" max="13" width="19.140625" style="6" bestFit="1" customWidth="1"/>
    <col min="14" max="14" width="1" style="6" customWidth="1"/>
    <col min="15" max="15" width="19.140625" style="6" bestFit="1" customWidth="1"/>
    <col min="16" max="16" width="1" style="6" customWidth="1"/>
    <col min="17" max="17" width="34.5703125" style="6" bestFit="1" customWidth="1"/>
    <col min="18" max="18" width="1" style="6" customWidth="1"/>
    <col min="19" max="19" width="9.140625" style="6" customWidth="1"/>
    <col min="20" max="16384" width="9.140625" style="6"/>
  </cols>
  <sheetData>
    <row r="2" spans="1:17" ht="24.75" x14ac:dyDescent="0.5500000000000000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4.75" x14ac:dyDescent="0.55000000000000004">
      <c r="A3" s="38" t="s">
        <v>147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4.75" x14ac:dyDescent="0.5500000000000000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24.75" x14ac:dyDescent="0.55000000000000004">
      <c r="A6" s="40" t="s">
        <v>3</v>
      </c>
      <c r="C6" s="39" t="s">
        <v>149</v>
      </c>
      <c r="D6" s="39" t="s">
        <v>149</v>
      </c>
      <c r="E6" s="39" t="s">
        <v>149</v>
      </c>
      <c r="F6" s="39" t="s">
        <v>149</v>
      </c>
      <c r="G6" s="39" t="s">
        <v>149</v>
      </c>
      <c r="H6" s="39" t="s">
        <v>149</v>
      </c>
      <c r="I6" s="39" t="s">
        <v>149</v>
      </c>
      <c r="K6" s="39" t="s">
        <v>150</v>
      </c>
      <c r="L6" s="39" t="s">
        <v>150</v>
      </c>
      <c r="M6" s="39" t="s">
        <v>150</v>
      </c>
      <c r="N6" s="39" t="s">
        <v>150</v>
      </c>
      <c r="O6" s="39" t="s">
        <v>150</v>
      </c>
      <c r="P6" s="39" t="s">
        <v>150</v>
      </c>
      <c r="Q6" s="39" t="s">
        <v>150</v>
      </c>
    </row>
    <row r="7" spans="1:17" ht="24.75" x14ac:dyDescent="0.55000000000000004">
      <c r="A7" s="39" t="s">
        <v>3</v>
      </c>
      <c r="C7" s="39" t="s">
        <v>7</v>
      </c>
      <c r="E7" s="39" t="s">
        <v>187</v>
      </c>
      <c r="G7" s="39" t="s">
        <v>188</v>
      </c>
      <c r="I7" s="39" t="s">
        <v>189</v>
      </c>
      <c r="K7" s="39" t="s">
        <v>7</v>
      </c>
      <c r="M7" s="39" t="s">
        <v>187</v>
      </c>
      <c r="O7" s="39" t="s">
        <v>188</v>
      </c>
      <c r="Q7" s="39" t="s">
        <v>189</v>
      </c>
    </row>
    <row r="8" spans="1:17" x14ac:dyDescent="0.55000000000000004">
      <c r="A8" s="6" t="s">
        <v>74</v>
      </c>
      <c r="C8" s="6">
        <v>228562</v>
      </c>
      <c r="E8" s="6">
        <v>5355152462</v>
      </c>
      <c r="G8" s="6">
        <v>5939412132</v>
      </c>
      <c r="I8" s="6">
        <f>E8-G8</f>
        <v>-584259670</v>
      </c>
      <c r="K8" s="6">
        <v>228562</v>
      </c>
      <c r="M8" s="6">
        <v>5355152462</v>
      </c>
      <c r="O8" s="6">
        <v>5939412132</v>
      </c>
      <c r="Q8" s="6">
        <f>M8-O8</f>
        <v>-584259670</v>
      </c>
    </row>
    <row r="9" spans="1:17" x14ac:dyDescent="0.55000000000000004">
      <c r="A9" s="6" t="s">
        <v>69</v>
      </c>
      <c r="C9" s="6">
        <v>1420115</v>
      </c>
      <c r="E9" s="6">
        <v>64843434613</v>
      </c>
      <c r="G9" s="6">
        <v>56899993881</v>
      </c>
      <c r="I9" s="6">
        <f t="shared" ref="I9:I72" si="0">E9-G9</f>
        <v>7943440732</v>
      </c>
      <c r="K9" s="6">
        <v>1420115</v>
      </c>
      <c r="M9" s="6">
        <v>64843434613</v>
      </c>
      <c r="O9" s="6">
        <v>56295137413</v>
      </c>
      <c r="Q9" s="6">
        <f t="shared" ref="Q9:Q72" si="1">M9-O9</f>
        <v>8548297200</v>
      </c>
    </row>
    <row r="10" spans="1:17" x14ac:dyDescent="0.55000000000000004">
      <c r="A10" s="6" t="s">
        <v>57</v>
      </c>
      <c r="C10" s="6">
        <v>3769532</v>
      </c>
      <c r="E10" s="6">
        <v>57233255568</v>
      </c>
      <c r="G10" s="6">
        <v>57364404183</v>
      </c>
      <c r="I10" s="6">
        <f t="shared" si="0"/>
        <v>-131148615</v>
      </c>
      <c r="K10" s="6">
        <v>3769532</v>
      </c>
      <c r="M10" s="6">
        <v>57233255568</v>
      </c>
      <c r="O10" s="6">
        <v>56074081787</v>
      </c>
      <c r="Q10" s="6">
        <f t="shared" si="1"/>
        <v>1159173781</v>
      </c>
    </row>
    <row r="11" spans="1:17" x14ac:dyDescent="0.55000000000000004">
      <c r="A11" s="6" t="s">
        <v>49</v>
      </c>
      <c r="C11" s="6">
        <v>3485911</v>
      </c>
      <c r="E11" s="6">
        <v>49648953317</v>
      </c>
      <c r="G11" s="6">
        <v>45144232539</v>
      </c>
      <c r="I11" s="6">
        <f t="shared" si="0"/>
        <v>4504720778</v>
      </c>
      <c r="K11" s="6">
        <v>3485911</v>
      </c>
      <c r="M11" s="6">
        <v>49648953317</v>
      </c>
      <c r="O11" s="6">
        <v>54233373002</v>
      </c>
      <c r="Q11" s="6">
        <f t="shared" si="1"/>
        <v>-4584419685</v>
      </c>
    </row>
    <row r="12" spans="1:17" x14ac:dyDescent="0.55000000000000004">
      <c r="A12" s="6" t="s">
        <v>31</v>
      </c>
      <c r="C12" s="6">
        <v>815911</v>
      </c>
      <c r="E12" s="6">
        <v>47292694576</v>
      </c>
      <c r="G12" s="6">
        <v>38452180583</v>
      </c>
      <c r="I12" s="6">
        <f t="shared" si="0"/>
        <v>8840513993</v>
      </c>
      <c r="K12" s="6">
        <v>815911</v>
      </c>
      <c r="M12" s="6">
        <v>47292694576</v>
      </c>
      <c r="O12" s="6">
        <v>39822865780</v>
      </c>
      <c r="Q12" s="6">
        <f t="shared" si="1"/>
        <v>7469828796</v>
      </c>
    </row>
    <row r="13" spans="1:17" x14ac:dyDescent="0.55000000000000004">
      <c r="A13" s="6" t="s">
        <v>37</v>
      </c>
      <c r="C13" s="6">
        <v>1801000</v>
      </c>
      <c r="E13" s="6">
        <v>40566046288</v>
      </c>
      <c r="G13" s="6">
        <v>39746096194</v>
      </c>
      <c r="I13" s="6">
        <f t="shared" si="0"/>
        <v>819950094</v>
      </c>
      <c r="K13" s="6">
        <v>1801000</v>
      </c>
      <c r="M13" s="6">
        <v>40566046288</v>
      </c>
      <c r="O13" s="6">
        <v>44180629785</v>
      </c>
      <c r="Q13" s="6">
        <f t="shared" si="1"/>
        <v>-3614583497</v>
      </c>
    </row>
    <row r="14" spans="1:17" x14ac:dyDescent="0.55000000000000004">
      <c r="A14" s="6" t="s">
        <v>72</v>
      </c>
      <c r="C14" s="6">
        <v>249926</v>
      </c>
      <c r="E14" s="6">
        <v>3502989058</v>
      </c>
      <c r="G14" s="6">
        <v>2986236062</v>
      </c>
      <c r="I14" s="6">
        <f t="shared" si="0"/>
        <v>516752996</v>
      </c>
      <c r="K14" s="6">
        <v>249926</v>
      </c>
      <c r="M14" s="6">
        <v>3502989058</v>
      </c>
      <c r="O14" s="6">
        <v>3204862329</v>
      </c>
      <c r="Q14" s="6">
        <f t="shared" si="1"/>
        <v>298126729</v>
      </c>
    </row>
    <row r="15" spans="1:17" x14ac:dyDescent="0.55000000000000004">
      <c r="A15" s="6" t="s">
        <v>15</v>
      </c>
      <c r="C15" s="6">
        <v>3530545</v>
      </c>
      <c r="E15" s="6">
        <v>20551856034</v>
      </c>
      <c r="G15" s="6">
        <v>17561729439</v>
      </c>
      <c r="I15" s="6">
        <f t="shared" si="0"/>
        <v>2990126595</v>
      </c>
      <c r="K15" s="6">
        <v>3530545</v>
      </c>
      <c r="M15" s="6">
        <v>20551856034</v>
      </c>
      <c r="O15" s="6">
        <v>19793795770</v>
      </c>
      <c r="Q15" s="6">
        <f t="shared" si="1"/>
        <v>758060264</v>
      </c>
    </row>
    <row r="16" spans="1:17" x14ac:dyDescent="0.55000000000000004">
      <c r="A16" s="6" t="s">
        <v>23</v>
      </c>
      <c r="C16" s="6">
        <v>114343</v>
      </c>
      <c r="E16" s="6">
        <v>4501041302</v>
      </c>
      <c r="G16" s="6">
        <v>4351006592</v>
      </c>
      <c r="I16" s="6">
        <f t="shared" si="0"/>
        <v>150034710</v>
      </c>
      <c r="K16" s="6">
        <v>114343</v>
      </c>
      <c r="M16" s="6">
        <v>4501041302</v>
      </c>
      <c r="O16" s="6">
        <v>4340917652</v>
      </c>
      <c r="Q16" s="6">
        <f t="shared" si="1"/>
        <v>160123650</v>
      </c>
    </row>
    <row r="17" spans="1:17" x14ac:dyDescent="0.55000000000000004">
      <c r="A17" s="6" t="s">
        <v>54</v>
      </c>
      <c r="C17" s="6">
        <v>2486905</v>
      </c>
      <c r="E17" s="6">
        <v>60937460110</v>
      </c>
      <c r="G17" s="6">
        <v>53545857444</v>
      </c>
      <c r="I17" s="6">
        <f t="shared" si="0"/>
        <v>7391602666</v>
      </c>
      <c r="K17" s="6">
        <v>2486905</v>
      </c>
      <c r="M17" s="6">
        <v>60937460110</v>
      </c>
      <c r="O17" s="6">
        <v>58762005145</v>
      </c>
      <c r="Q17" s="6">
        <f t="shared" si="1"/>
        <v>2175454965</v>
      </c>
    </row>
    <row r="18" spans="1:17" x14ac:dyDescent="0.55000000000000004">
      <c r="A18" s="6" t="s">
        <v>59</v>
      </c>
      <c r="C18" s="6">
        <v>174233</v>
      </c>
      <c r="E18" s="6">
        <v>1610725716</v>
      </c>
      <c r="G18" s="6">
        <v>1595138048</v>
      </c>
      <c r="I18" s="6">
        <f t="shared" si="0"/>
        <v>15587668</v>
      </c>
      <c r="K18" s="6">
        <v>174233</v>
      </c>
      <c r="M18" s="6">
        <v>1610725716</v>
      </c>
      <c r="O18" s="6">
        <v>1905159526</v>
      </c>
      <c r="Q18" s="6">
        <f t="shared" si="1"/>
        <v>-294433810</v>
      </c>
    </row>
    <row r="19" spans="1:17" x14ac:dyDescent="0.55000000000000004">
      <c r="A19" s="6" t="s">
        <v>28</v>
      </c>
      <c r="C19" s="6">
        <v>1644199</v>
      </c>
      <c r="E19" s="6">
        <v>10018970177</v>
      </c>
      <c r="G19" s="6">
        <v>10313165060</v>
      </c>
      <c r="I19" s="6">
        <f t="shared" si="0"/>
        <v>-294194883</v>
      </c>
      <c r="K19" s="6">
        <v>1644199</v>
      </c>
      <c r="M19" s="6">
        <v>10018970177</v>
      </c>
      <c r="O19" s="6">
        <v>12846509885</v>
      </c>
      <c r="Q19" s="6">
        <f t="shared" si="1"/>
        <v>-2827539708</v>
      </c>
    </row>
    <row r="20" spans="1:17" x14ac:dyDescent="0.55000000000000004">
      <c r="A20" s="6" t="s">
        <v>67</v>
      </c>
      <c r="C20" s="6">
        <v>1354083</v>
      </c>
      <c r="E20" s="6">
        <v>32304628947</v>
      </c>
      <c r="G20" s="6">
        <v>29235689197</v>
      </c>
      <c r="I20" s="6">
        <f t="shared" si="0"/>
        <v>3068939750</v>
      </c>
      <c r="K20" s="6">
        <v>1354083</v>
      </c>
      <c r="M20" s="6">
        <v>32304628947</v>
      </c>
      <c r="O20" s="6">
        <v>40407706730</v>
      </c>
      <c r="Q20" s="6">
        <f t="shared" si="1"/>
        <v>-8103077783</v>
      </c>
    </row>
    <row r="21" spans="1:17" x14ac:dyDescent="0.55000000000000004">
      <c r="A21" s="6" t="s">
        <v>24</v>
      </c>
      <c r="C21" s="6">
        <v>689072</v>
      </c>
      <c r="E21" s="6">
        <v>52338712170</v>
      </c>
      <c r="G21" s="6">
        <v>41358610664</v>
      </c>
      <c r="I21" s="6">
        <f t="shared" si="0"/>
        <v>10980101506</v>
      </c>
      <c r="K21" s="6">
        <v>689072</v>
      </c>
      <c r="M21" s="6">
        <v>52338712170</v>
      </c>
      <c r="O21" s="6">
        <v>53763453975</v>
      </c>
      <c r="Q21" s="6">
        <f t="shared" si="1"/>
        <v>-1424741805</v>
      </c>
    </row>
    <row r="22" spans="1:17" x14ac:dyDescent="0.55000000000000004">
      <c r="A22" s="6" t="s">
        <v>53</v>
      </c>
      <c r="C22" s="6">
        <v>14663</v>
      </c>
      <c r="E22" s="6">
        <v>635240560</v>
      </c>
      <c r="G22" s="6">
        <v>403296569</v>
      </c>
      <c r="I22" s="6">
        <f t="shared" si="0"/>
        <v>231943991</v>
      </c>
      <c r="K22" s="6">
        <v>14663</v>
      </c>
      <c r="M22" s="6">
        <v>635240560</v>
      </c>
      <c r="O22" s="6">
        <v>424489717</v>
      </c>
      <c r="Q22" s="6">
        <f t="shared" si="1"/>
        <v>210750843</v>
      </c>
    </row>
    <row r="23" spans="1:17" x14ac:dyDescent="0.55000000000000004">
      <c r="A23" s="6" t="s">
        <v>18</v>
      </c>
      <c r="C23" s="6">
        <v>10835893</v>
      </c>
      <c r="E23" s="6">
        <v>49311558180</v>
      </c>
      <c r="G23" s="6">
        <v>42412172433</v>
      </c>
      <c r="I23" s="6">
        <f t="shared" si="0"/>
        <v>6899385747</v>
      </c>
      <c r="K23" s="6">
        <v>10835893</v>
      </c>
      <c r="M23" s="6">
        <v>49311558180</v>
      </c>
      <c r="O23" s="6">
        <v>46989489106</v>
      </c>
      <c r="Q23" s="6">
        <f t="shared" si="1"/>
        <v>2322069074</v>
      </c>
    </row>
    <row r="24" spans="1:17" x14ac:dyDescent="0.55000000000000004">
      <c r="A24" s="6" t="s">
        <v>66</v>
      </c>
      <c r="C24" s="6">
        <v>48475</v>
      </c>
      <c r="E24" s="6">
        <v>3292058532</v>
      </c>
      <c r="G24" s="6">
        <v>2964148897</v>
      </c>
      <c r="I24" s="6">
        <f t="shared" si="0"/>
        <v>327909635</v>
      </c>
      <c r="K24" s="6">
        <v>48475</v>
      </c>
      <c r="M24" s="6">
        <v>3292058532</v>
      </c>
      <c r="O24" s="6">
        <v>3228548627</v>
      </c>
      <c r="Q24" s="6">
        <f t="shared" si="1"/>
        <v>63509905</v>
      </c>
    </row>
    <row r="25" spans="1:17" x14ac:dyDescent="0.55000000000000004">
      <c r="A25" s="6" t="s">
        <v>46</v>
      </c>
      <c r="C25" s="6">
        <v>20385</v>
      </c>
      <c r="E25" s="6">
        <v>1161677923</v>
      </c>
      <c r="G25" s="6">
        <v>910367401</v>
      </c>
      <c r="I25" s="6">
        <f t="shared" si="0"/>
        <v>251310522</v>
      </c>
      <c r="K25" s="6">
        <v>20385</v>
      </c>
      <c r="M25" s="6">
        <v>1161677923</v>
      </c>
      <c r="O25" s="6">
        <v>1243482518</v>
      </c>
      <c r="Q25" s="6">
        <f t="shared" si="1"/>
        <v>-81804595</v>
      </c>
    </row>
    <row r="26" spans="1:17" x14ac:dyDescent="0.55000000000000004">
      <c r="A26" s="6" t="s">
        <v>50</v>
      </c>
      <c r="C26" s="6">
        <v>15007</v>
      </c>
      <c r="E26" s="6">
        <v>291939552</v>
      </c>
      <c r="G26" s="6">
        <v>210206015</v>
      </c>
      <c r="I26" s="6">
        <f t="shared" si="0"/>
        <v>81733537</v>
      </c>
      <c r="K26" s="6">
        <v>15007</v>
      </c>
      <c r="M26" s="6">
        <v>291939552</v>
      </c>
      <c r="O26" s="6">
        <v>201397137</v>
      </c>
      <c r="Q26" s="6">
        <f t="shared" si="1"/>
        <v>90542415</v>
      </c>
    </row>
    <row r="27" spans="1:17" x14ac:dyDescent="0.55000000000000004">
      <c r="A27" s="6" t="s">
        <v>29</v>
      </c>
      <c r="C27" s="6">
        <v>108000</v>
      </c>
      <c r="E27" s="6">
        <v>509625577</v>
      </c>
      <c r="G27" s="6">
        <v>516389094</v>
      </c>
      <c r="I27" s="6">
        <f t="shared" si="0"/>
        <v>-6763517</v>
      </c>
      <c r="K27" s="6">
        <v>108000</v>
      </c>
      <c r="M27" s="6">
        <v>509625577</v>
      </c>
      <c r="O27" s="6">
        <v>653806566</v>
      </c>
      <c r="Q27" s="6">
        <f t="shared" si="1"/>
        <v>-144180989</v>
      </c>
    </row>
    <row r="28" spans="1:17" x14ac:dyDescent="0.55000000000000004">
      <c r="A28" s="6" t="s">
        <v>27</v>
      </c>
      <c r="C28" s="6">
        <v>374950</v>
      </c>
      <c r="E28" s="6">
        <v>33423953303</v>
      </c>
      <c r="G28" s="6">
        <v>30842128461</v>
      </c>
      <c r="I28" s="6">
        <f t="shared" si="0"/>
        <v>2581824842</v>
      </c>
      <c r="K28" s="6">
        <v>374950</v>
      </c>
      <c r="M28" s="6">
        <v>33423953303</v>
      </c>
      <c r="O28" s="6">
        <v>33517133065</v>
      </c>
      <c r="Q28" s="6">
        <f t="shared" si="1"/>
        <v>-93179762</v>
      </c>
    </row>
    <row r="29" spans="1:17" x14ac:dyDescent="0.55000000000000004">
      <c r="A29" s="6" t="s">
        <v>42</v>
      </c>
      <c r="C29" s="6">
        <v>5354926</v>
      </c>
      <c r="E29" s="6">
        <v>47465763384</v>
      </c>
      <c r="G29" s="6">
        <v>37729878980</v>
      </c>
      <c r="I29" s="6">
        <f t="shared" si="0"/>
        <v>9735884404</v>
      </c>
      <c r="K29" s="6">
        <v>5354926</v>
      </c>
      <c r="M29" s="6">
        <v>47465763384</v>
      </c>
      <c r="O29" s="6">
        <v>44085617624</v>
      </c>
      <c r="Q29" s="6">
        <f t="shared" si="1"/>
        <v>3380145760</v>
      </c>
    </row>
    <row r="30" spans="1:17" x14ac:dyDescent="0.55000000000000004">
      <c r="A30" s="6" t="s">
        <v>41</v>
      </c>
      <c r="C30" s="6">
        <v>1532557</v>
      </c>
      <c r="E30" s="6">
        <v>19850400864</v>
      </c>
      <c r="G30" s="6">
        <v>19420187078</v>
      </c>
      <c r="I30" s="6">
        <f t="shared" si="0"/>
        <v>430213786</v>
      </c>
      <c r="K30" s="6">
        <v>1532557</v>
      </c>
      <c r="M30" s="6">
        <v>19850400864</v>
      </c>
      <c r="O30" s="6">
        <v>16521828394</v>
      </c>
      <c r="Q30" s="6">
        <f t="shared" si="1"/>
        <v>3328572470</v>
      </c>
    </row>
    <row r="31" spans="1:17" x14ac:dyDescent="0.55000000000000004">
      <c r="A31" s="6" t="s">
        <v>33</v>
      </c>
      <c r="C31" s="6">
        <v>2079919</v>
      </c>
      <c r="E31" s="6">
        <v>28221968528</v>
      </c>
      <c r="G31" s="6">
        <v>26968287680</v>
      </c>
      <c r="I31" s="6">
        <f t="shared" si="0"/>
        <v>1253680848</v>
      </c>
      <c r="K31" s="6">
        <v>2079919</v>
      </c>
      <c r="M31" s="6">
        <v>28221968528</v>
      </c>
      <c r="O31" s="6">
        <v>28010497215</v>
      </c>
      <c r="Q31" s="6">
        <f t="shared" si="1"/>
        <v>211471313</v>
      </c>
    </row>
    <row r="32" spans="1:17" x14ac:dyDescent="0.55000000000000004">
      <c r="A32" s="6" t="s">
        <v>52</v>
      </c>
      <c r="C32" s="6">
        <v>194657</v>
      </c>
      <c r="E32" s="6">
        <v>7631592311</v>
      </c>
      <c r="G32" s="6">
        <v>7475052947</v>
      </c>
      <c r="I32" s="6">
        <f t="shared" si="0"/>
        <v>156539364</v>
      </c>
      <c r="K32" s="6">
        <v>194657</v>
      </c>
      <c r="M32" s="6">
        <v>7631592340</v>
      </c>
      <c r="O32" s="6">
        <v>5835582023</v>
      </c>
      <c r="Q32" s="6">
        <f t="shared" si="1"/>
        <v>1796010317</v>
      </c>
    </row>
    <row r="33" spans="1:17" x14ac:dyDescent="0.55000000000000004">
      <c r="A33" s="6" t="s">
        <v>73</v>
      </c>
      <c r="C33" s="6">
        <v>98398</v>
      </c>
      <c r="E33" s="6">
        <v>1760625574</v>
      </c>
      <c r="G33" s="6">
        <v>2068275578</v>
      </c>
      <c r="I33" s="6">
        <f t="shared" si="0"/>
        <v>-307650004</v>
      </c>
      <c r="K33" s="6">
        <v>98398</v>
      </c>
      <c r="M33" s="6">
        <v>1760625574</v>
      </c>
      <c r="O33" s="6">
        <v>2068275578</v>
      </c>
      <c r="Q33" s="6">
        <f t="shared" si="1"/>
        <v>-307650004</v>
      </c>
    </row>
    <row r="34" spans="1:17" x14ac:dyDescent="0.55000000000000004">
      <c r="A34" s="6" t="s">
        <v>20</v>
      </c>
      <c r="C34" s="6">
        <v>15358</v>
      </c>
      <c r="E34" s="6">
        <v>772032968</v>
      </c>
      <c r="G34" s="6">
        <v>693104543</v>
      </c>
      <c r="I34" s="6">
        <f t="shared" si="0"/>
        <v>78928425</v>
      </c>
      <c r="K34" s="6">
        <v>15358</v>
      </c>
      <c r="M34" s="6">
        <v>772032968</v>
      </c>
      <c r="O34" s="6">
        <v>701195852</v>
      </c>
      <c r="Q34" s="6">
        <f t="shared" si="1"/>
        <v>70837116</v>
      </c>
    </row>
    <row r="35" spans="1:17" x14ac:dyDescent="0.55000000000000004">
      <c r="A35" s="6" t="s">
        <v>34</v>
      </c>
      <c r="C35" s="6">
        <v>15702</v>
      </c>
      <c r="E35" s="6">
        <v>230476190</v>
      </c>
      <c r="G35" s="6">
        <v>251017202</v>
      </c>
      <c r="I35" s="6">
        <f t="shared" si="0"/>
        <v>-20541012</v>
      </c>
      <c r="K35" s="6">
        <v>15702</v>
      </c>
      <c r="M35" s="6">
        <v>230476190</v>
      </c>
      <c r="O35" s="6">
        <v>123247018</v>
      </c>
      <c r="Q35" s="6">
        <f t="shared" si="1"/>
        <v>107229172</v>
      </c>
    </row>
    <row r="36" spans="1:17" x14ac:dyDescent="0.55000000000000004">
      <c r="A36" s="6" t="s">
        <v>62</v>
      </c>
      <c r="C36" s="6">
        <v>15893</v>
      </c>
      <c r="E36" s="6">
        <v>235207124</v>
      </c>
      <c r="G36" s="6">
        <v>241810871</v>
      </c>
      <c r="I36" s="6">
        <f t="shared" si="0"/>
        <v>-6603747</v>
      </c>
      <c r="K36" s="6">
        <v>15893</v>
      </c>
      <c r="M36" s="6">
        <v>235207124</v>
      </c>
      <c r="O36" s="6">
        <v>98292013</v>
      </c>
      <c r="Q36" s="6">
        <f t="shared" si="1"/>
        <v>136915111</v>
      </c>
    </row>
    <row r="37" spans="1:17" x14ac:dyDescent="0.55000000000000004">
      <c r="A37" s="6" t="s">
        <v>38</v>
      </c>
      <c r="C37" s="6">
        <v>1641291</v>
      </c>
      <c r="E37" s="6">
        <v>56927181414</v>
      </c>
      <c r="G37" s="6">
        <v>52414549724</v>
      </c>
      <c r="I37" s="6">
        <f t="shared" si="0"/>
        <v>4512631690</v>
      </c>
      <c r="K37" s="6">
        <v>1641291</v>
      </c>
      <c r="M37" s="6">
        <v>56927181414</v>
      </c>
      <c r="O37" s="6">
        <v>51691724245</v>
      </c>
      <c r="Q37" s="6">
        <f t="shared" si="1"/>
        <v>5235457169</v>
      </c>
    </row>
    <row r="38" spans="1:17" x14ac:dyDescent="0.55000000000000004">
      <c r="A38" s="6" t="s">
        <v>43</v>
      </c>
      <c r="C38" s="6">
        <v>3891948</v>
      </c>
      <c r="E38" s="6">
        <v>29325435093</v>
      </c>
      <c r="G38" s="6">
        <v>24412070638</v>
      </c>
      <c r="I38" s="6">
        <f t="shared" si="0"/>
        <v>4913364455</v>
      </c>
      <c r="K38" s="6">
        <v>3891948</v>
      </c>
      <c r="M38" s="6">
        <v>29325435093</v>
      </c>
      <c r="O38" s="6">
        <v>27971358274</v>
      </c>
      <c r="Q38" s="6">
        <f t="shared" si="1"/>
        <v>1354076819</v>
      </c>
    </row>
    <row r="39" spans="1:17" x14ac:dyDescent="0.55000000000000004">
      <c r="A39" s="6" t="s">
        <v>16</v>
      </c>
      <c r="C39" s="6">
        <v>15058617</v>
      </c>
      <c r="E39" s="6">
        <v>72075822771</v>
      </c>
      <c r="G39" s="6">
        <v>69800532001</v>
      </c>
      <c r="I39" s="6">
        <f t="shared" si="0"/>
        <v>2275290770</v>
      </c>
      <c r="K39" s="6">
        <v>15058617</v>
      </c>
      <c r="M39" s="6">
        <v>72075822771</v>
      </c>
      <c r="O39" s="6">
        <v>70332177683</v>
      </c>
      <c r="Q39" s="6">
        <f t="shared" si="1"/>
        <v>1743645088</v>
      </c>
    </row>
    <row r="40" spans="1:17" x14ac:dyDescent="0.55000000000000004">
      <c r="A40" s="6" t="s">
        <v>61</v>
      </c>
      <c r="C40" s="6">
        <v>3767320</v>
      </c>
      <c r="E40" s="6">
        <v>66659299138</v>
      </c>
      <c r="G40" s="6">
        <v>49015270772</v>
      </c>
      <c r="I40" s="6">
        <f t="shared" si="0"/>
        <v>17644028366</v>
      </c>
      <c r="K40" s="6">
        <v>3767320</v>
      </c>
      <c r="M40" s="6">
        <v>66659299138</v>
      </c>
      <c r="O40" s="6">
        <v>63843145867</v>
      </c>
      <c r="Q40" s="6">
        <f t="shared" si="1"/>
        <v>2816153271</v>
      </c>
    </row>
    <row r="41" spans="1:17" x14ac:dyDescent="0.55000000000000004">
      <c r="A41" s="6" t="s">
        <v>44</v>
      </c>
      <c r="C41" s="6">
        <v>4118358</v>
      </c>
      <c r="E41" s="6">
        <v>60589035794</v>
      </c>
      <c r="G41" s="6">
        <v>53997931224</v>
      </c>
      <c r="I41" s="6">
        <f t="shared" si="0"/>
        <v>6591104570</v>
      </c>
      <c r="K41" s="6">
        <v>4118358</v>
      </c>
      <c r="M41" s="6">
        <v>60589035794</v>
      </c>
      <c r="O41" s="6">
        <v>62221905219</v>
      </c>
      <c r="Q41" s="6">
        <f t="shared" si="1"/>
        <v>-1632869425</v>
      </c>
    </row>
    <row r="42" spans="1:17" x14ac:dyDescent="0.55000000000000004">
      <c r="A42" s="6" t="s">
        <v>45</v>
      </c>
      <c r="C42" s="6">
        <v>5287258</v>
      </c>
      <c r="E42" s="6">
        <v>67957478676</v>
      </c>
      <c r="G42" s="6">
        <v>56867743177</v>
      </c>
      <c r="I42" s="6">
        <f t="shared" si="0"/>
        <v>11089735499</v>
      </c>
      <c r="K42" s="6">
        <v>5287258</v>
      </c>
      <c r="M42" s="6">
        <v>67957478676</v>
      </c>
      <c r="O42" s="6">
        <v>60150689383</v>
      </c>
      <c r="Q42" s="6">
        <f t="shared" si="1"/>
        <v>7806789293</v>
      </c>
    </row>
    <row r="43" spans="1:17" x14ac:dyDescent="0.55000000000000004">
      <c r="A43" s="6" t="s">
        <v>68</v>
      </c>
      <c r="C43" s="6">
        <v>3626550</v>
      </c>
      <c r="E43" s="6">
        <v>44593503980</v>
      </c>
      <c r="G43" s="6">
        <v>39192488256</v>
      </c>
      <c r="I43" s="6">
        <f t="shared" si="0"/>
        <v>5401015724</v>
      </c>
      <c r="K43" s="6">
        <v>3626550</v>
      </c>
      <c r="M43" s="6">
        <v>44593503980</v>
      </c>
      <c r="O43" s="6">
        <v>47481519958</v>
      </c>
      <c r="Q43" s="6">
        <f t="shared" si="1"/>
        <v>-2888015978</v>
      </c>
    </row>
    <row r="44" spans="1:17" x14ac:dyDescent="0.55000000000000004">
      <c r="A44" s="6" t="s">
        <v>71</v>
      </c>
      <c r="C44" s="6">
        <v>1716308</v>
      </c>
      <c r="E44" s="6">
        <v>31699263103</v>
      </c>
      <c r="G44" s="6">
        <v>23936526422</v>
      </c>
      <c r="I44" s="6">
        <f t="shared" si="0"/>
        <v>7762736681</v>
      </c>
      <c r="K44" s="6">
        <v>1716308</v>
      </c>
      <c r="M44" s="6">
        <v>31699263074</v>
      </c>
      <c r="O44" s="6">
        <v>33030017928</v>
      </c>
      <c r="Q44" s="6">
        <f t="shared" si="1"/>
        <v>-1330754854</v>
      </c>
    </row>
    <row r="45" spans="1:17" x14ac:dyDescent="0.55000000000000004">
      <c r="A45" s="6" t="s">
        <v>32</v>
      </c>
      <c r="C45" s="6">
        <v>17466063</v>
      </c>
      <c r="E45" s="6">
        <v>170148971266</v>
      </c>
      <c r="G45" s="6">
        <v>132858840645</v>
      </c>
      <c r="I45" s="6">
        <f t="shared" si="0"/>
        <v>37290130621</v>
      </c>
      <c r="K45" s="6">
        <v>17466063</v>
      </c>
      <c r="M45" s="6">
        <v>170148971266</v>
      </c>
      <c r="O45" s="6">
        <v>148175032805</v>
      </c>
      <c r="Q45" s="6">
        <f t="shared" si="1"/>
        <v>21973938461</v>
      </c>
    </row>
    <row r="46" spans="1:17" x14ac:dyDescent="0.55000000000000004">
      <c r="A46" s="6" t="s">
        <v>64</v>
      </c>
      <c r="C46" s="6">
        <v>628537</v>
      </c>
      <c r="E46" s="6">
        <v>5173320856</v>
      </c>
      <c r="G46" s="6">
        <v>4704722952</v>
      </c>
      <c r="I46" s="6">
        <f t="shared" si="0"/>
        <v>468597904</v>
      </c>
      <c r="K46" s="6">
        <v>628537</v>
      </c>
      <c r="M46" s="6">
        <v>5173320856</v>
      </c>
      <c r="O46" s="6">
        <v>6560370644</v>
      </c>
      <c r="Q46" s="6">
        <f t="shared" si="1"/>
        <v>-1387049788</v>
      </c>
    </row>
    <row r="47" spans="1:17" x14ac:dyDescent="0.55000000000000004">
      <c r="A47" s="6" t="s">
        <v>26</v>
      </c>
      <c r="C47" s="6">
        <v>1313276</v>
      </c>
      <c r="E47" s="6">
        <v>78562703629</v>
      </c>
      <c r="G47" s="6">
        <v>68605261686</v>
      </c>
      <c r="I47" s="6">
        <f t="shared" si="0"/>
        <v>9957441943</v>
      </c>
      <c r="K47" s="6">
        <v>1313276</v>
      </c>
      <c r="M47" s="6">
        <v>78562703629</v>
      </c>
      <c r="O47" s="6">
        <v>76259400458</v>
      </c>
      <c r="Q47" s="6">
        <f t="shared" si="1"/>
        <v>2303303171</v>
      </c>
    </row>
    <row r="48" spans="1:17" x14ac:dyDescent="0.55000000000000004">
      <c r="A48" s="6" t="s">
        <v>36</v>
      </c>
      <c r="C48" s="6">
        <v>544196</v>
      </c>
      <c r="E48" s="6">
        <v>13291338890</v>
      </c>
      <c r="G48" s="6">
        <v>10797236741</v>
      </c>
      <c r="I48" s="6">
        <f t="shared" si="0"/>
        <v>2494102149</v>
      </c>
      <c r="K48" s="6">
        <v>544196</v>
      </c>
      <c r="M48" s="6">
        <v>13291338890</v>
      </c>
      <c r="O48" s="6">
        <v>12618492407</v>
      </c>
      <c r="Q48" s="6">
        <f t="shared" si="1"/>
        <v>672846483</v>
      </c>
    </row>
    <row r="49" spans="1:17" x14ac:dyDescent="0.55000000000000004">
      <c r="A49" s="6" t="s">
        <v>40</v>
      </c>
      <c r="C49" s="6">
        <v>137162</v>
      </c>
      <c r="E49" s="6">
        <v>52789036721</v>
      </c>
      <c r="G49" s="6">
        <v>48944082733</v>
      </c>
      <c r="I49" s="6">
        <f t="shared" si="0"/>
        <v>3844953988</v>
      </c>
      <c r="K49" s="6">
        <v>137162</v>
      </c>
      <c r="M49" s="6">
        <v>52789036721</v>
      </c>
      <c r="O49" s="6">
        <v>54946392795</v>
      </c>
      <c r="Q49" s="6">
        <f t="shared" si="1"/>
        <v>-2157356074</v>
      </c>
    </row>
    <row r="50" spans="1:17" x14ac:dyDescent="0.55000000000000004">
      <c r="A50" s="6" t="s">
        <v>48</v>
      </c>
      <c r="C50" s="6">
        <v>2467600</v>
      </c>
      <c r="E50" s="6">
        <v>43882699084</v>
      </c>
      <c r="G50" s="6">
        <v>33408740163</v>
      </c>
      <c r="I50" s="6">
        <f t="shared" si="0"/>
        <v>10473958921</v>
      </c>
      <c r="K50" s="6">
        <v>2467600</v>
      </c>
      <c r="M50" s="6">
        <v>43882699084</v>
      </c>
      <c r="O50" s="6">
        <v>40276909947</v>
      </c>
      <c r="Q50" s="6">
        <f t="shared" si="1"/>
        <v>3605789137</v>
      </c>
    </row>
    <row r="51" spans="1:17" x14ac:dyDescent="0.55000000000000004">
      <c r="A51" s="6" t="s">
        <v>47</v>
      </c>
      <c r="C51" s="6">
        <v>2408792</v>
      </c>
      <c r="E51" s="6">
        <v>54019010552</v>
      </c>
      <c r="G51" s="6">
        <v>38647415421</v>
      </c>
      <c r="I51" s="6">
        <f t="shared" si="0"/>
        <v>15371595131</v>
      </c>
      <c r="K51" s="6">
        <v>2408792</v>
      </c>
      <c r="M51" s="6">
        <v>54019010552</v>
      </c>
      <c r="O51" s="6">
        <v>43679748096</v>
      </c>
      <c r="Q51" s="6">
        <f t="shared" si="1"/>
        <v>10339262456</v>
      </c>
    </row>
    <row r="52" spans="1:17" x14ac:dyDescent="0.55000000000000004">
      <c r="A52" s="6" t="s">
        <v>56</v>
      </c>
      <c r="C52" s="6">
        <v>7919180</v>
      </c>
      <c r="E52" s="6">
        <v>82577918620</v>
      </c>
      <c r="G52" s="6">
        <v>79350373660</v>
      </c>
      <c r="I52" s="6">
        <f t="shared" si="0"/>
        <v>3227544960</v>
      </c>
      <c r="K52" s="6">
        <v>7919180</v>
      </c>
      <c r="M52" s="6">
        <v>82577918620</v>
      </c>
      <c r="O52" s="6">
        <v>79567730197</v>
      </c>
      <c r="Q52" s="6">
        <f t="shared" si="1"/>
        <v>3010188423</v>
      </c>
    </row>
    <row r="53" spans="1:17" x14ac:dyDescent="0.55000000000000004">
      <c r="A53" s="6" t="s">
        <v>55</v>
      </c>
      <c r="C53" s="6">
        <v>4994596</v>
      </c>
      <c r="E53" s="6">
        <v>75764040626</v>
      </c>
      <c r="G53" s="6">
        <v>75813689408</v>
      </c>
      <c r="I53" s="6">
        <f t="shared" si="0"/>
        <v>-49648782</v>
      </c>
      <c r="K53" s="6">
        <v>4994596</v>
      </c>
      <c r="M53" s="6">
        <v>75764040626</v>
      </c>
      <c r="O53" s="6">
        <v>77452099199</v>
      </c>
      <c r="Q53" s="6">
        <f t="shared" si="1"/>
        <v>-1688058573</v>
      </c>
    </row>
    <row r="54" spans="1:17" x14ac:dyDescent="0.55000000000000004">
      <c r="A54" s="6" t="s">
        <v>25</v>
      </c>
      <c r="C54" s="6">
        <v>1203717</v>
      </c>
      <c r="E54" s="6">
        <v>34281297422</v>
      </c>
      <c r="G54" s="6">
        <v>34489390002</v>
      </c>
      <c r="I54" s="6">
        <f t="shared" si="0"/>
        <v>-208092580</v>
      </c>
      <c r="K54" s="6">
        <v>1203717</v>
      </c>
      <c r="M54" s="6">
        <v>34281297422</v>
      </c>
      <c r="O54" s="6">
        <v>30835219352</v>
      </c>
      <c r="Q54" s="6">
        <f t="shared" si="1"/>
        <v>3446078070</v>
      </c>
    </row>
    <row r="55" spans="1:17" x14ac:dyDescent="0.55000000000000004">
      <c r="A55" s="6" t="s">
        <v>19</v>
      </c>
      <c r="C55" s="6">
        <v>848550</v>
      </c>
      <c r="E55" s="6">
        <v>67194986818</v>
      </c>
      <c r="G55" s="6">
        <v>77126242486</v>
      </c>
      <c r="I55" s="6">
        <f t="shared" si="0"/>
        <v>-9931255668</v>
      </c>
      <c r="K55" s="6">
        <v>848550</v>
      </c>
      <c r="M55" s="6">
        <v>67194986818</v>
      </c>
      <c r="O55" s="6">
        <v>78285339643</v>
      </c>
      <c r="Q55" s="6">
        <f t="shared" si="1"/>
        <v>-11090352825</v>
      </c>
    </row>
    <row r="56" spans="1:17" x14ac:dyDescent="0.55000000000000004">
      <c r="A56" s="6" t="s">
        <v>51</v>
      </c>
      <c r="C56" s="6">
        <v>1788784</v>
      </c>
      <c r="E56" s="6">
        <v>72423672144</v>
      </c>
      <c r="G56" s="6">
        <v>55051237161</v>
      </c>
      <c r="I56" s="6">
        <f t="shared" si="0"/>
        <v>17372434983</v>
      </c>
      <c r="K56" s="6">
        <v>1788784</v>
      </c>
      <c r="M56" s="6">
        <v>72423672144</v>
      </c>
      <c r="O56" s="6">
        <v>70432154521</v>
      </c>
      <c r="Q56" s="6">
        <f t="shared" si="1"/>
        <v>1991517623</v>
      </c>
    </row>
    <row r="57" spans="1:17" x14ac:dyDescent="0.55000000000000004">
      <c r="A57" s="6" t="s">
        <v>21</v>
      </c>
      <c r="C57" s="6">
        <v>358415</v>
      </c>
      <c r="E57" s="6">
        <v>46477043091</v>
      </c>
      <c r="G57" s="6">
        <v>38642392439</v>
      </c>
      <c r="I57" s="6">
        <f t="shared" si="0"/>
        <v>7834650652</v>
      </c>
      <c r="K57" s="6">
        <v>358415</v>
      </c>
      <c r="M57" s="6">
        <v>46477043091</v>
      </c>
      <c r="O57" s="6">
        <v>37210137317</v>
      </c>
      <c r="Q57" s="6">
        <f t="shared" si="1"/>
        <v>9266905774</v>
      </c>
    </row>
    <row r="58" spans="1:17" x14ac:dyDescent="0.55000000000000004">
      <c r="A58" s="6" t="s">
        <v>63</v>
      </c>
      <c r="C58" s="6">
        <v>5007418</v>
      </c>
      <c r="E58" s="6">
        <v>127476947128</v>
      </c>
      <c r="G58" s="6">
        <v>98805833678</v>
      </c>
      <c r="I58" s="6">
        <f t="shared" si="0"/>
        <v>28671113450</v>
      </c>
      <c r="K58" s="6">
        <v>5007418</v>
      </c>
      <c r="M58" s="6">
        <v>127476947128</v>
      </c>
      <c r="O58" s="6">
        <v>107807253882</v>
      </c>
      <c r="Q58" s="6">
        <f t="shared" si="1"/>
        <v>19669693246</v>
      </c>
    </row>
    <row r="59" spans="1:17" x14ac:dyDescent="0.55000000000000004">
      <c r="A59" s="6" t="s">
        <v>17</v>
      </c>
      <c r="C59" s="6">
        <v>7960864</v>
      </c>
      <c r="E59" s="6">
        <v>29588564756</v>
      </c>
      <c r="G59" s="6">
        <v>36093459174</v>
      </c>
      <c r="I59" s="6">
        <f t="shared" si="0"/>
        <v>-6504894418</v>
      </c>
      <c r="K59" s="6">
        <v>7960864</v>
      </c>
      <c r="M59" s="6">
        <v>29588564756</v>
      </c>
      <c r="O59" s="6">
        <v>38864031915</v>
      </c>
      <c r="Q59" s="6">
        <f t="shared" si="1"/>
        <v>-9275467159</v>
      </c>
    </row>
    <row r="60" spans="1:17" x14ac:dyDescent="0.55000000000000004">
      <c r="A60" s="6" t="s">
        <v>35</v>
      </c>
      <c r="C60" s="6">
        <v>0</v>
      </c>
      <c r="E60" s="6">
        <v>0</v>
      </c>
      <c r="G60" s="6">
        <v>250208687</v>
      </c>
      <c r="I60" s="6">
        <f t="shared" si="0"/>
        <v>-250208687</v>
      </c>
      <c r="K60" s="6">
        <v>0</v>
      </c>
      <c r="M60" s="6">
        <v>0</v>
      </c>
      <c r="O60" s="6">
        <v>0</v>
      </c>
      <c r="Q60" s="6">
        <f t="shared" si="1"/>
        <v>0</v>
      </c>
    </row>
    <row r="61" spans="1:17" x14ac:dyDescent="0.55000000000000004">
      <c r="A61" s="6" t="s">
        <v>39</v>
      </c>
      <c r="C61" s="6">
        <v>0</v>
      </c>
      <c r="E61" s="6">
        <v>0</v>
      </c>
      <c r="G61" s="6">
        <v>-4749505691</v>
      </c>
      <c r="I61" s="6">
        <f t="shared" si="0"/>
        <v>4749505691</v>
      </c>
      <c r="K61" s="6">
        <v>0</v>
      </c>
      <c r="M61" s="6">
        <v>0</v>
      </c>
      <c r="O61" s="6">
        <v>0</v>
      </c>
      <c r="Q61" s="6">
        <f t="shared" si="1"/>
        <v>0</v>
      </c>
    </row>
    <row r="62" spans="1:17" x14ac:dyDescent="0.55000000000000004">
      <c r="A62" s="6" t="s">
        <v>30</v>
      </c>
      <c r="C62" s="6">
        <v>0</v>
      </c>
      <c r="E62" s="6">
        <v>0</v>
      </c>
      <c r="G62" s="6">
        <v>-2092753584</v>
      </c>
      <c r="I62" s="6">
        <f t="shared" si="0"/>
        <v>2092753584</v>
      </c>
      <c r="K62" s="6">
        <v>0</v>
      </c>
      <c r="M62" s="6">
        <v>0</v>
      </c>
      <c r="O62" s="6">
        <v>0</v>
      </c>
      <c r="Q62" s="6">
        <f t="shared" si="1"/>
        <v>0</v>
      </c>
    </row>
    <row r="63" spans="1:17" x14ac:dyDescent="0.55000000000000004">
      <c r="A63" s="6" t="s">
        <v>22</v>
      </c>
      <c r="C63" s="6">
        <v>0</v>
      </c>
      <c r="E63" s="6">
        <v>0</v>
      </c>
      <c r="G63" s="6">
        <v>-7163236744</v>
      </c>
      <c r="I63" s="6">
        <f t="shared" si="0"/>
        <v>7163236744</v>
      </c>
      <c r="K63" s="6">
        <v>0</v>
      </c>
      <c r="M63" s="6">
        <v>0</v>
      </c>
      <c r="O63" s="6">
        <v>0</v>
      </c>
      <c r="Q63" s="6">
        <f t="shared" si="1"/>
        <v>0</v>
      </c>
    </row>
    <row r="64" spans="1:17" x14ac:dyDescent="0.55000000000000004">
      <c r="A64" s="6" t="s">
        <v>65</v>
      </c>
      <c r="C64" s="6">
        <v>0</v>
      </c>
      <c r="E64" s="6">
        <v>0</v>
      </c>
      <c r="G64" s="6">
        <v>189624620</v>
      </c>
      <c r="I64" s="6">
        <f t="shared" si="0"/>
        <v>-189624620</v>
      </c>
      <c r="K64" s="6">
        <v>0</v>
      </c>
      <c r="M64" s="6">
        <v>0</v>
      </c>
      <c r="O64" s="6">
        <v>0</v>
      </c>
      <c r="Q64" s="6">
        <f t="shared" si="1"/>
        <v>0</v>
      </c>
    </row>
    <row r="65" spans="1:17" x14ac:dyDescent="0.55000000000000004">
      <c r="A65" s="6" t="s">
        <v>58</v>
      </c>
      <c r="C65" s="6">
        <v>0</v>
      </c>
      <c r="E65" s="6">
        <v>0</v>
      </c>
      <c r="G65" s="6">
        <v>476867226</v>
      </c>
      <c r="I65" s="6">
        <f t="shared" si="0"/>
        <v>-476867226</v>
      </c>
      <c r="K65" s="6">
        <v>0</v>
      </c>
      <c r="M65" s="6">
        <v>0</v>
      </c>
      <c r="O65" s="6">
        <v>0</v>
      </c>
      <c r="Q65" s="6">
        <f t="shared" si="1"/>
        <v>0</v>
      </c>
    </row>
    <row r="66" spans="1:17" x14ac:dyDescent="0.55000000000000004">
      <c r="A66" s="6" t="s">
        <v>60</v>
      </c>
      <c r="C66" s="6">
        <v>0</v>
      </c>
      <c r="E66" s="6">
        <v>0</v>
      </c>
      <c r="G66" s="6">
        <v>-377340432</v>
      </c>
      <c r="I66" s="6">
        <f t="shared" si="0"/>
        <v>377340432</v>
      </c>
      <c r="K66" s="6">
        <v>0</v>
      </c>
      <c r="M66" s="6">
        <v>0</v>
      </c>
      <c r="O66" s="6">
        <v>0</v>
      </c>
      <c r="Q66" s="6">
        <f t="shared" si="1"/>
        <v>0</v>
      </c>
    </row>
    <row r="67" spans="1:17" x14ac:dyDescent="0.55000000000000004">
      <c r="A67" s="6" t="s">
        <v>70</v>
      </c>
      <c r="C67" s="6">
        <v>0</v>
      </c>
      <c r="E67" s="6">
        <v>0</v>
      </c>
      <c r="G67" s="6">
        <v>2053038254</v>
      </c>
      <c r="I67" s="6">
        <f t="shared" si="0"/>
        <v>-2053038254</v>
      </c>
      <c r="K67" s="6">
        <v>0</v>
      </c>
      <c r="M67" s="6">
        <v>0</v>
      </c>
      <c r="O67" s="6">
        <v>0</v>
      </c>
      <c r="Q67" s="6">
        <f t="shared" si="1"/>
        <v>0</v>
      </c>
    </row>
    <row r="68" spans="1:17" x14ac:dyDescent="0.55000000000000004">
      <c r="A68" s="6" t="s">
        <v>92</v>
      </c>
      <c r="C68" s="6">
        <v>2752</v>
      </c>
      <c r="E68" s="6">
        <v>2719512247</v>
      </c>
      <c r="G68" s="6">
        <v>2678016857</v>
      </c>
      <c r="I68" s="6">
        <f t="shared" si="0"/>
        <v>41495390</v>
      </c>
      <c r="K68" s="6">
        <v>2752</v>
      </c>
      <c r="M68" s="6">
        <v>2719512247</v>
      </c>
      <c r="O68" s="6">
        <v>2558241258</v>
      </c>
      <c r="Q68" s="6">
        <f t="shared" si="1"/>
        <v>161270989</v>
      </c>
    </row>
    <row r="69" spans="1:17" x14ac:dyDescent="0.55000000000000004">
      <c r="A69" s="6" t="s">
        <v>98</v>
      </c>
      <c r="C69" s="6">
        <v>63542</v>
      </c>
      <c r="E69" s="6">
        <v>52861681939</v>
      </c>
      <c r="G69" s="6">
        <v>51955673721</v>
      </c>
      <c r="I69" s="6">
        <f t="shared" si="0"/>
        <v>906008218</v>
      </c>
      <c r="K69" s="6">
        <v>63542</v>
      </c>
      <c r="M69" s="6">
        <v>52861681939</v>
      </c>
      <c r="O69" s="6">
        <v>49606507050</v>
      </c>
      <c r="Q69" s="6">
        <f t="shared" si="1"/>
        <v>3255174889</v>
      </c>
    </row>
    <row r="70" spans="1:17" x14ac:dyDescent="0.55000000000000004">
      <c r="A70" s="6" t="s">
        <v>113</v>
      </c>
      <c r="C70" s="6">
        <v>56716</v>
      </c>
      <c r="E70" s="6">
        <v>52374537314</v>
      </c>
      <c r="G70" s="6">
        <v>51747939105</v>
      </c>
      <c r="I70" s="6">
        <f t="shared" si="0"/>
        <v>626598209</v>
      </c>
      <c r="K70" s="6">
        <v>56716</v>
      </c>
      <c r="M70" s="6">
        <v>52374537314</v>
      </c>
      <c r="O70" s="6">
        <v>48966069883</v>
      </c>
      <c r="Q70" s="6">
        <f t="shared" si="1"/>
        <v>3408467431</v>
      </c>
    </row>
    <row r="71" spans="1:17" x14ac:dyDescent="0.55000000000000004">
      <c r="A71" s="6" t="s">
        <v>125</v>
      </c>
      <c r="C71" s="6">
        <v>1000</v>
      </c>
      <c r="E71" s="6">
        <v>1070586920</v>
      </c>
      <c r="G71" s="6">
        <v>1126933706</v>
      </c>
      <c r="I71" s="6">
        <f t="shared" si="0"/>
        <v>-56346786</v>
      </c>
      <c r="K71" s="6">
        <v>1000</v>
      </c>
      <c r="M71" s="6">
        <v>1070586920</v>
      </c>
      <c r="O71" s="6">
        <v>1042511010</v>
      </c>
      <c r="Q71" s="6">
        <f t="shared" si="1"/>
        <v>28075910</v>
      </c>
    </row>
    <row r="72" spans="1:17" x14ac:dyDescent="0.55000000000000004">
      <c r="A72" s="6" t="s">
        <v>95</v>
      </c>
      <c r="C72" s="6">
        <v>23636</v>
      </c>
      <c r="E72" s="6">
        <v>19870043057</v>
      </c>
      <c r="G72" s="6">
        <v>19513369568</v>
      </c>
      <c r="I72" s="6">
        <f t="shared" si="0"/>
        <v>356673489</v>
      </c>
      <c r="K72" s="6">
        <v>23636</v>
      </c>
      <c r="M72" s="6">
        <v>19870043057</v>
      </c>
      <c r="O72" s="6">
        <v>18707858897</v>
      </c>
      <c r="Q72" s="6">
        <f t="shared" si="1"/>
        <v>1162184160</v>
      </c>
    </row>
    <row r="73" spans="1:17" x14ac:dyDescent="0.55000000000000004">
      <c r="A73" s="6" t="s">
        <v>107</v>
      </c>
      <c r="C73" s="6">
        <v>938</v>
      </c>
      <c r="E73" s="6">
        <v>926806733</v>
      </c>
      <c r="G73" s="6">
        <v>914252941</v>
      </c>
      <c r="I73" s="6">
        <f t="shared" ref="I73:I81" si="2">E73-G73</f>
        <v>12553792</v>
      </c>
      <c r="K73" s="6">
        <v>938</v>
      </c>
      <c r="M73" s="6">
        <v>926806733</v>
      </c>
      <c r="O73" s="6">
        <v>865762442</v>
      </c>
      <c r="Q73" s="6">
        <f t="shared" ref="Q73:Q81" si="3">M73-O73</f>
        <v>61044291</v>
      </c>
    </row>
    <row r="74" spans="1:17" x14ac:dyDescent="0.55000000000000004">
      <c r="A74" s="6" t="s">
        <v>110</v>
      </c>
      <c r="C74" s="6">
        <v>74709</v>
      </c>
      <c r="E74" s="6">
        <v>70416006757</v>
      </c>
      <c r="G74" s="6">
        <v>69153055936</v>
      </c>
      <c r="I74" s="6">
        <f t="shared" si="2"/>
        <v>1262950821</v>
      </c>
      <c r="K74" s="6">
        <v>74709</v>
      </c>
      <c r="M74" s="6">
        <v>70416006757</v>
      </c>
      <c r="O74" s="6">
        <v>65983877002</v>
      </c>
      <c r="Q74" s="6">
        <f t="shared" si="3"/>
        <v>4432129755</v>
      </c>
    </row>
    <row r="75" spans="1:17" x14ac:dyDescent="0.55000000000000004">
      <c r="A75" s="6" t="s">
        <v>89</v>
      </c>
      <c r="C75" s="6">
        <v>28210</v>
      </c>
      <c r="E75" s="6">
        <v>25500940836</v>
      </c>
      <c r="G75" s="6">
        <v>24993083642</v>
      </c>
      <c r="I75" s="6">
        <f t="shared" si="2"/>
        <v>507857194</v>
      </c>
      <c r="K75" s="6">
        <v>28210</v>
      </c>
      <c r="M75" s="6">
        <v>25500940836</v>
      </c>
      <c r="O75" s="6">
        <v>23917180025</v>
      </c>
      <c r="Q75" s="6">
        <f t="shared" si="3"/>
        <v>1583760811</v>
      </c>
    </row>
    <row r="76" spans="1:17" x14ac:dyDescent="0.55000000000000004">
      <c r="A76" s="6" t="s">
        <v>85</v>
      </c>
      <c r="C76" s="6">
        <v>19845</v>
      </c>
      <c r="E76" s="6">
        <v>18200558740</v>
      </c>
      <c r="G76" s="6">
        <v>17856865956</v>
      </c>
      <c r="I76" s="6">
        <f t="shared" si="2"/>
        <v>343692784</v>
      </c>
      <c r="K76" s="6">
        <v>19845</v>
      </c>
      <c r="M76" s="6">
        <v>18200558746</v>
      </c>
      <c r="O76" s="6">
        <v>17340275185</v>
      </c>
      <c r="Q76" s="6">
        <f t="shared" si="3"/>
        <v>860283561</v>
      </c>
    </row>
    <row r="77" spans="1:17" x14ac:dyDescent="0.55000000000000004">
      <c r="A77" s="6" t="s">
        <v>116</v>
      </c>
      <c r="C77" s="6">
        <v>1000</v>
      </c>
      <c r="E77" s="6">
        <v>999816756</v>
      </c>
      <c r="G77" s="6">
        <v>999818750</v>
      </c>
      <c r="I77" s="6">
        <f t="shared" si="2"/>
        <v>-1994</v>
      </c>
      <c r="K77" s="6">
        <v>1000</v>
      </c>
      <c r="M77" s="6">
        <v>999816750</v>
      </c>
      <c r="O77" s="6">
        <v>999818750</v>
      </c>
      <c r="Q77" s="6">
        <f t="shared" si="3"/>
        <v>-2000</v>
      </c>
    </row>
    <row r="78" spans="1:17" x14ac:dyDescent="0.55000000000000004">
      <c r="A78" s="6" t="s">
        <v>122</v>
      </c>
      <c r="C78" s="6">
        <v>500000</v>
      </c>
      <c r="E78" s="6">
        <v>493407553668</v>
      </c>
      <c r="G78" s="6">
        <v>492410734375</v>
      </c>
      <c r="I78" s="6">
        <f t="shared" si="2"/>
        <v>996819293</v>
      </c>
      <c r="K78" s="6">
        <v>500000</v>
      </c>
      <c r="M78" s="6">
        <v>493407553668</v>
      </c>
      <c r="O78" s="6">
        <v>479913000000</v>
      </c>
      <c r="Q78" s="6">
        <f t="shared" si="3"/>
        <v>13494553668</v>
      </c>
    </row>
    <row r="79" spans="1:17" x14ac:dyDescent="0.55000000000000004">
      <c r="A79" s="6" t="s">
        <v>101</v>
      </c>
      <c r="C79" s="6">
        <v>0</v>
      </c>
      <c r="E79" s="6">
        <v>0</v>
      </c>
      <c r="G79" s="6">
        <v>345763247</v>
      </c>
      <c r="I79" s="6">
        <f t="shared" si="2"/>
        <v>-345763247</v>
      </c>
      <c r="K79" s="6">
        <v>0</v>
      </c>
      <c r="M79" s="6">
        <v>0</v>
      </c>
      <c r="O79" s="6">
        <v>0</v>
      </c>
      <c r="Q79" s="6">
        <f t="shared" si="3"/>
        <v>0</v>
      </c>
    </row>
    <row r="80" spans="1:17" x14ac:dyDescent="0.55000000000000004">
      <c r="A80" s="6" t="s">
        <v>104</v>
      </c>
      <c r="C80" s="6">
        <v>0</v>
      </c>
      <c r="E80" s="6">
        <v>0</v>
      </c>
      <c r="G80" s="6">
        <v>26403806</v>
      </c>
      <c r="I80" s="6">
        <f t="shared" si="2"/>
        <v>-26403806</v>
      </c>
      <c r="K80" s="6">
        <v>0</v>
      </c>
      <c r="M80" s="6">
        <v>0</v>
      </c>
      <c r="O80" s="6">
        <v>0</v>
      </c>
      <c r="Q80" s="6">
        <f t="shared" si="3"/>
        <v>0</v>
      </c>
    </row>
    <row r="81" spans="1:17" x14ac:dyDescent="0.55000000000000004">
      <c r="A81" s="6" t="s">
        <v>128</v>
      </c>
      <c r="C81" s="6">
        <v>0</v>
      </c>
      <c r="E81" s="6">
        <v>0</v>
      </c>
      <c r="G81" s="6">
        <v>561427071</v>
      </c>
      <c r="I81" s="6">
        <f t="shared" si="2"/>
        <v>-561427071</v>
      </c>
      <c r="K81" s="6">
        <v>0</v>
      </c>
      <c r="M81" s="6">
        <v>0</v>
      </c>
      <c r="O81" s="6">
        <v>0</v>
      </c>
      <c r="Q81" s="6">
        <f t="shared" si="3"/>
        <v>0</v>
      </c>
    </row>
    <row r="82" spans="1:17" ht="24.75" thickBot="1" x14ac:dyDescent="0.6">
      <c r="E82" s="18">
        <f>SUM(E8:E81)</f>
        <v>2767326657447</v>
      </c>
      <c r="G82" s="18">
        <f>SUM(G8:G81)</f>
        <v>2503446347347</v>
      </c>
      <c r="I82" s="18">
        <f>SUM(I8:I81)</f>
        <v>263880310100</v>
      </c>
      <c r="M82" s="18">
        <f>SUM(M8:M81)</f>
        <v>2767326657447</v>
      </c>
      <c r="O82" s="18">
        <f>SUM(O8:O81)</f>
        <v>2664866746601</v>
      </c>
      <c r="Q82" s="18">
        <f>SUM(Q8:Q81)</f>
        <v>102459910846</v>
      </c>
    </row>
    <row r="83" spans="1:17" ht="24.75" thickTop="1" x14ac:dyDescent="0.55000000000000004">
      <c r="E83" s="19"/>
      <c r="G83" s="19"/>
      <c r="I83" s="19"/>
      <c r="M83" s="19"/>
      <c r="O83" s="19"/>
      <c r="Q83" s="19"/>
    </row>
    <row r="85" spans="1:17" x14ac:dyDescent="0.55000000000000004">
      <c r="F85" s="6">
        <f>SUM(F8:F67)</f>
        <v>0</v>
      </c>
    </row>
    <row r="89" spans="1:17" x14ac:dyDescent="0.55000000000000004">
      <c r="F89" s="6">
        <f>SUM(F68:F81)</f>
        <v>0</v>
      </c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8"/>
  <sheetViews>
    <sheetView rightToLeft="1" topLeftCell="A37" workbookViewId="0">
      <selection activeCell="Q43" sqref="Q4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 x14ac:dyDescent="0.55000000000000004">
      <c r="A3" s="32" t="s">
        <v>147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 x14ac:dyDescent="0.55000000000000004">
      <c r="A6" s="30" t="s">
        <v>3</v>
      </c>
      <c r="C6" s="31" t="s">
        <v>149</v>
      </c>
      <c r="D6" s="31" t="s">
        <v>149</v>
      </c>
      <c r="E6" s="31" t="s">
        <v>149</v>
      </c>
      <c r="F6" s="31" t="s">
        <v>149</v>
      </c>
      <c r="G6" s="31" t="s">
        <v>149</v>
      </c>
      <c r="H6" s="31" t="s">
        <v>149</v>
      </c>
      <c r="I6" s="31" t="s">
        <v>149</v>
      </c>
      <c r="K6" s="31" t="s">
        <v>150</v>
      </c>
      <c r="L6" s="31" t="s">
        <v>150</v>
      </c>
      <c r="M6" s="31" t="s">
        <v>150</v>
      </c>
      <c r="N6" s="31" t="s">
        <v>150</v>
      </c>
      <c r="O6" s="31" t="s">
        <v>150</v>
      </c>
      <c r="P6" s="31" t="s">
        <v>150</v>
      </c>
      <c r="Q6" s="31" t="s">
        <v>150</v>
      </c>
    </row>
    <row r="7" spans="1:17" ht="24.75" x14ac:dyDescent="0.55000000000000004">
      <c r="A7" s="31" t="s">
        <v>3</v>
      </c>
      <c r="C7" s="31" t="s">
        <v>7</v>
      </c>
      <c r="E7" s="31" t="s">
        <v>187</v>
      </c>
      <c r="G7" s="31" t="s">
        <v>188</v>
      </c>
      <c r="I7" s="31" t="s">
        <v>190</v>
      </c>
      <c r="K7" s="31" t="s">
        <v>7</v>
      </c>
      <c r="M7" s="31" t="s">
        <v>187</v>
      </c>
      <c r="O7" s="31" t="s">
        <v>188</v>
      </c>
      <c r="Q7" s="31" t="s">
        <v>190</v>
      </c>
    </row>
    <row r="8" spans="1:17" x14ac:dyDescent="0.55000000000000004">
      <c r="A8" s="1" t="s">
        <v>75</v>
      </c>
      <c r="C8" s="6">
        <v>3754</v>
      </c>
      <c r="D8" s="6"/>
      <c r="E8" s="6">
        <v>252894865</v>
      </c>
      <c r="F8" s="6"/>
      <c r="G8" s="6">
        <v>122115779</v>
      </c>
      <c r="H8" s="6"/>
      <c r="I8" s="6">
        <f>E8-G8</f>
        <v>130779086</v>
      </c>
      <c r="J8" s="6"/>
      <c r="K8" s="6">
        <v>3754</v>
      </c>
      <c r="L8" s="6"/>
      <c r="M8" s="6">
        <v>252894865</v>
      </c>
      <c r="N8" s="6"/>
      <c r="O8" s="6">
        <v>122115779</v>
      </c>
      <c r="P8" s="6"/>
      <c r="Q8" s="6">
        <f>M8-O8</f>
        <v>130779086</v>
      </c>
    </row>
    <row r="9" spans="1:17" x14ac:dyDescent="0.55000000000000004">
      <c r="A9" s="1" t="s">
        <v>65</v>
      </c>
      <c r="C9" s="6">
        <v>202768</v>
      </c>
      <c r="D9" s="6"/>
      <c r="E9" s="6">
        <v>765933822</v>
      </c>
      <c r="F9" s="6"/>
      <c r="G9" s="6">
        <v>446706337</v>
      </c>
      <c r="H9" s="6"/>
      <c r="I9" s="6">
        <f t="shared" ref="I9:I39" si="0">E9-G9</f>
        <v>319227485</v>
      </c>
      <c r="J9" s="6"/>
      <c r="K9" s="6">
        <v>202768</v>
      </c>
      <c r="L9" s="6"/>
      <c r="M9" s="6">
        <v>765933822</v>
      </c>
      <c r="N9" s="6"/>
      <c r="O9" s="6">
        <v>446706337</v>
      </c>
      <c r="P9" s="6"/>
      <c r="Q9" s="6">
        <f t="shared" ref="Q9:Q39" si="1">M9-O9</f>
        <v>319227485</v>
      </c>
    </row>
    <row r="10" spans="1:17" x14ac:dyDescent="0.55000000000000004">
      <c r="A10" s="1" t="s">
        <v>35</v>
      </c>
      <c r="C10" s="6">
        <v>7405261</v>
      </c>
      <c r="D10" s="6"/>
      <c r="E10" s="6">
        <v>42518361552</v>
      </c>
      <c r="F10" s="6"/>
      <c r="G10" s="6">
        <v>42518361552</v>
      </c>
      <c r="H10" s="6"/>
      <c r="I10" s="6">
        <f t="shared" si="0"/>
        <v>0</v>
      </c>
      <c r="J10" s="6"/>
      <c r="K10" s="6">
        <v>7405261</v>
      </c>
      <c r="L10" s="6"/>
      <c r="M10" s="6">
        <v>42518361552</v>
      </c>
      <c r="N10" s="6"/>
      <c r="O10" s="6">
        <v>42518361552</v>
      </c>
      <c r="P10" s="6"/>
      <c r="Q10" s="6">
        <f t="shared" si="1"/>
        <v>0</v>
      </c>
    </row>
    <row r="11" spans="1:17" x14ac:dyDescent="0.55000000000000004">
      <c r="A11" s="1" t="s">
        <v>41</v>
      </c>
      <c r="C11" s="6">
        <v>3287528</v>
      </c>
      <c r="D11" s="6"/>
      <c r="E11" s="6">
        <v>38270894284</v>
      </c>
      <c r="F11" s="6"/>
      <c r="G11" s="6">
        <v>35441405831</v>
      </c>
      <c r="H11" s="6"/>
      <c r="I11" s="6">
        <f t="shared" si="0"/>
        <v>2829488453</v>
      </c>
      <c r="J11" s="6"/>
      <c r="K11" s="6">
        <v>3413979</v>
      </c>
      <c r="L11" s="6"/>
      <c r="M11" s="6">
        <v>39736540227</v>
      </c>
      <c r="N11" s="6"/>
      <c r="O11" s="6">
        <v>36804618942</v>
      </c>
      <c r="P11" s="6"/>
      <c r="Q11" s="6">
        <f t="shared" si="1"/>
        <v>2931921285</v>
      </c>
    </row>
    <row r="12" spans="1:17" x14ac:dyDescent="0.55000000000000004">
      <c r="A12" s="1" t="s">
        <v>30</v>
      </c>
      <c r="C12" s="6">
        <v>612000</v>
      </c>
      <c r="D12" s="6"/>
      <c r="E12" s="6">
        <v>4924722531</v>
      </c>
      <c r="F12" s="6"/>
      <c r="G12" s="6">
        <v>6509437020</v>
      </c>
      <c r="H12" s="6"/>
      <c r="I12" s="6">
        <f t="shared" si="0"/>
        <v>-1584714489</v>
      </c>
      <c r="J12" s="6"/>
      <c r="K12" s="6">
        <v>612000</v>
      </c>
      <c r="L12" s="6"/>
      <c r="M12" s="6">
        <v>4924722531</v>
      </c>
      <c r="N12" s="6"/>
      <c r="O12" s="6">
        <v>6509437020</v>
      </c>
      <c r="P12" s="6"/>
      <c r="Q12" s="6">
        <f t="shared" si="1"/>
        <v>-1584714489</v>
      </c>
    </row>
    <row r="13" spans="1:17" x14ac:dyDescent="0.55000000000000004">
      <c r="A13" s="1" t="s">
        <v>50</v>
      </c>
      <c r="C13" s="6">
        <v>1</v>
      </c>
      <c r="D13" s="6"/>
      <c r="E13" s="6">
        <v>1</v>
      </c>
      <c r="F13" s="6"/>
      <c r="G13" s="6">
        <v>13420</v>
      </c>
      <c r="H13" s="6"/>
      <c r="I13" s="6">
        <f t="shared" si="0"/>
        <v>-13419</v>
      </c>
      <c r="J13" s="6"/>
      <c r="K13" s="6">
        <v>22021</v>
      </c>
      <c r="L13" s="6"/>
      <c r="M13" s="6">
        <v>413701746</v>
      </c>
      <c r="N13" s="6"/>
      <c r="O13" s="6">
        <v>295526509</v>
      </c>
      <c r="P13" s="6"/>
      <c r="Q13" s="6">
        <f t="shared" si="1"/>
        <v>118175237</v>
      </c>
    </row>
    <row r="14" spans="1:17" x14ac:dyDescent="0.55000000000000004">
      <c r="A14" s="1" t="s">
        <v>60</v>
      </c>
      <c r="C14" s="6">
        <v>87064</v>
      </c>
      <c r="D14" s="6"/>
      <c r="E14" s="6">
        <v>1302187602</v>
      </c>
      <c r="F14" s="6"/>
      <c r="G14" s="6">
        <v>1678126349</v>
      </c>
      <c r="H14" s="6"/>
      <c r="I14" s="6">
        <f t="shared" si="0"/>
        <v>-375938747</v>
      </c>
      <c r="J14" s="6"/>
      <c r="K14" s="6">
        <v>937848</v>
      </c>
      <c r="L14" s="6"/>
      <c r="M14" s="6">
        <v>13841373669</v>
      </c>
      <c r="N14" s="6"/>
      <c r="O14" s="6">
        <v>18076672727</v>
      </c>
      <c r="P14" s="6"/>
      <c r="Q14" s="6">
        <f t="shared" si="1"/>
        <v>-4235299058</v>
      </c>
    </row>
    <row r="15" spans="1:17" x14ac:dyDescent="0.55000000000000004">
      <c r="A15" s="1" t="s">
        <v>58</v>
      </c>
      <c r="C15" s="6">
        <v>1216605</v>
      </c>
      <c r="D15" s="6"/>
      <c r="E15" s="6">
        <v>5176788478</v>
      </c>
      <c r="F15" s="6"/>
      <c r="G15" s="6">
        <v>3642241290</v>
      </c>
      <c r="H15" s="6"/>
      <c r="I15" s="6">
        <f t="shared" si="0"/>
        <v>1534547188</v>
      </c>
      <c r="J15" s="6"/>
      <c r="K15" s="6">
        <v>1216605</v>
      </c>
      <c r="L15" s="6"/>
      <c r="M15" s="6">
        <v>5176788478</v>
      </c>
      <c r="N15" s="6"/>
      <c r="O15" s="6">
        <v>3642241290</v>
      </c>
      <c r="P15" s="6"/>
      <c r="Q15" s="6">
        <f t="shared" si="1"/>
        <v>1534547188</v>
      </c>
    </row>
    <row r="16" spans="1:17" x14ac:dyDescent="0.55000000000000004">
      <c r="A16" s="1" t="s">
        <v>70</v>
      </c>
      <c r="C16" s="6">
        <v>1133225</v>
      </c>
      <c r="D16" s="6"/>
      <c r="E16" s="6">
        <v>17850181281</v>
      </c>
      <c r="F16" s="6"/>
      <c r="G16" s="6">
        <v>13864156803</v>
      </c>
      <c r="H16" s="6"/>
      <c r="I16" s="6">
        <f t="shared" si="0"/>
        <v>3986024478</v>
      </c>
      <c r="J16" s="6"/>
      <c r="K16" s="6">
        <v>1133225</v>
      </c>
      <c r="L16" s="6"/>
      <c r="M16" s="6">
        <v>17850181281</v>
      </c>
      <c r="N16" s="6"/>
      <c r="O16" s="6">
        <v>13864156803</v>
      </c>
      <c r="P16" s="6"/>
      <c r="Q16" s="6">
        <f t="shared" si="1"/>
        <v>3986024478</v>
      </c>
    </row>
    <row r="17" spans="1:17" x14ac:dyDescent="0.55000000000000004">
      <c r="A17" s="1" t="s">
        <v>68</v>
      </c>
      <c r="C17" s="6">
        <v>1485671</v>
      </c>
      <c r="D17" s="6"/>
      <c r="E17" s="6">
        <v>17129711381</v>
      </c>
      <c r="F17" s="6"/>
      <c r="G17" s="6">
        <v>19451521653</v>
      </c>
      <c r="H17" s="6"/>
      <c r="I17" s="6">
        <f t="shared" si="0"/>
        <v>-2321810272</v>
      </c>
      <c r="J17" s="6"/>
      <c r="K17" s="6">
        <v>1485671</v>
      </c>
      <c r="L17" s="6"/>
      <c r="M17" s="6">
        <v>17129711381</v>
      </c>
      <c r="N17" s="6"/>
      <c r="O17" s="6">
        <v>19451521653</v>
      </c>
      <c r="P17" s="6"/>
      <c r="Q17" s="6">
        <f t="shared" si="1"/>
        <v>-2321810272</v>
      </c>
    </row>
    <row r="18" spans="1:17" x14ac:dyDescent="0.55000000000000004">
      <c r="A18" s="1" t="s">
        <v>19</v>
      </c>
      <c r="C18" s="6">
        <v>112732</v>
      </c>
      <c r="D18" s="6"/>
      <c r="E18" s="6">
        <v>9299290325</v>
      </c>
      <c r="F18" s="6"/>
      <c r="G18" s="6">
        <v>10400404111</v>
      </c>
      <c r="H18" s="6"/>
      <c r="I18" s="6">
        <f t="shared" si="0"/>
        <v>-1101113786</v>
      </c>
      <c r="J18" s="6"/>
      <c r="K18" s="6">
        <v>112732</v>
      </c>
      <c r="L18" s="6"/>
      <c r="M18" s="6">
        <v>9299290325</v>
      </c>
      <c r="N18" s="6"/>
      <c r="O18" s="6">
        <v>10400404111</v>
      </c>
      <c r="P18" s="6"/>
      <c r="Q18" s="6">
        <f t="shared" si="1"/>
        <v>-1101113786</v>
      </c>
    </row>
    <row r="19" spans="1:17" x14ac:dyDescent="0.55000000000000004">
      <c r="A19" s="1" t="s">
        <v>25</v>
      </c>
      <c r="C19" s="6">
        <v>401542</v>
      </c>
      <c r="D19" s="6"/>
      <c r="E19" s="6">
        <v>11627875857</v>
      </c>
      <c r="F19" s="6"/>
      <c r="G19" s="6">
        <v>10286168311</v>
      </c>
      <c r="H19" s="6"/>
      <c r="I19" s="6">
        <f t="shared" si="0"/>
        <v>1341707546</v>
      </c>
      <c r="J19" s="6"/>
      <c r="K19" s="6">
        <v>1120458</v>
      </c>
      <c r="L19" s="6"/>
      <c r="M19" s="6">
        <v>30260641030</v>
      </c>
      <c r="N19" s="6"/>
      <c r="O19" s="6">
        <v>28702401158</v>
      </c>
      <c r="P19" s="6"/>
      <c r="Q19" s="6">
        <f t="shared" si="1"/>
        <v>1558239872</v>
      </c>
    </row>
    <row r="20" spans="1:17" x14ac:dyDescent="0.55000000000000004">
      <c r="A20" s="1" t="s">
        <v>39</v>
      </c>
      <c r="C20" s="6">
        <v>1990806</v>
      </c>
      <c r="D20" s="6"/>
      <c r="E20" s="6">
        <v>26400160159</v>
      </c>
      <c r="F20" s="6"/>
      <c r="G20" s="6">
        <v>25785857977</v>
      </c>
      <c r="H20" s="6"/>
      <c r="I20" s="6">
        <f t="shared" si="0"/>
        <v>614302182</v>
      </c>
      <c r="J20" s="6"/>
      <c r="K20" s="6">
        <v>1990806</v>
      </c>
      <c r="L20" s="6"/>
      <c r="M20" s="6">
        <v>26400160159</v>
      </c>
      <c r="N20" s="6"/>
      <c r="O20" s="6">
        <v>25785857977</v>
      </c>
      <c r="P20" s="6"/>
      <c r="Q20" s="6">
        <f t="shared" si="1"/>
        <v>614302182</v>
      </c>
    </row>
    <row r="21" spans="1:17" x14ac:dyDescent="0.55000000000000004">
      <c r="A21" s="1" t="s">
        <v>22</v>
      </c>
      <c r="C21" s="6">
        <v>4880583</v>
      </c>
      <c r="D21" s="6"/>
      <c r="E21" s="6">
        <v>49155724408</v>
      </c>
      <c r="F21" s="6"/>
      <c r="G21" s="6">
        <v>47998678645</v>
      </c>
      <c r="H21" s="6"/>
      <c r="I21" s="6">
        <f t="shared" si="0"/>
        <v>1157045763</v>
      </c>
      <c r="J21" s="6"/>
      <c r="K21" s="6">
        <v>7718164</v>
      </c>
      <c r="L21" s="6"/>
      <c r="M21" s="6">
        <v>73204637979</v>
      </c>
      <c r="N21" s="6"/>
      <c r="O21" s="6">
        <v>75905209180</v>
      </c>
      <c r="P21" s="6"/>
      <c r="Q21" s="6">
        <f t="shared" si="1"/>
        <v>-2700571201</v>
      </c>
    </row>
    <row r="22" spans="1:17" x14ac:dyDescent="0.55000000000000004">
      <c r="A22" s="1" t="s">
        <v>191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233622</v>
      </c>
      <c r="L22" s="6"/>
      <c r="M22" s="6">
        <v>33172637505</v>
      </c>
      <c r="N22" s="6"/>
      <c r="O22" s="6">
        <v>33879622358</v>
      </c>
      <c r="P22" s="6"/>
      <c r="Q22" s="6">
        <f t="shared" si="1"/>
        <v>-706984853</v>
      </c>
    </row>
    <row r="23" spans="1:17" x14ac:dyDescent="0.55000000000000004">
      <c r="A23" s="1" t="s">
        <v>57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216873</v>
      </c>
      <c r="L23" s="6"/>
      <c r="M23" s="6">
        <v>3353346971</v>
      </c>
      <c r="N23" s="6"/>
      <c r="O23" s="6">
        <v>3226117816</v>
      </c>
      <c r="P23" s="6"/>
      <c r="Q23" s="6">
        <f t="shared" si="1"/>
        <v>127229155</v>
      </c>
    </row>
    <row r="24" spans="1:17" x14ac:dyDescent="0.55000000000000004">
      <c r="A24" s="1" t="s">
        <v>26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267067</v>
      </c>
      <c r="L24" s="6"/>
      <c r="M24" s="6">
        <v>13536962835</v>
      </c>
      <c r="N24" s="6"/>
      <c r="O24" s="6">
        <v>15485704588</v>
      </c>
      <c r="P24" s="6"/>
      <c r="Q24" s="6">
        <f t="shared" si="1"/>
        <v>-1948741753</v>
      </c>
    </row>
    <row r="25" spans="1:17" x14ac:dyDescent="0.55000000000000004">
      <c r="A25" s="1" t="s">
        <v>64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841537</v>
      </c>
      <c r="L25" s="6"/>
      <c r="M25" s="6">
        <v>8240279319</v>
      </c>
      <c r="N25" s="6"/>
      <c r="O25" s="6">
        <v>8783563482</v>
      </c>
      <c r="P25" s="6"/>
      <c r="Q25" s="6">
        <f t="shared" si="1"/>
        <v>-543284163</v>
      </c>
    </row>
    <row r="26" spans="1:17" x14ac:dyDescent="0.55000000000000004">
      <c r="A26" s="1" t="s">
        <v>21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121683</v>
      </c>
      <c r="L26" s="6"/>
      <c r="M26" s="6">
        <v>11202835836</v>
      </c>
      <c r="N26" s="6"/>
      <c r="O26" s="6">
        <v>12632956264</v>
      </c>
      <c r="P26" s="6"/>
      <c r="Q26" s="6">
        <f t="shared" si="1"/>
        <v>-1430120428</v>
      </c>
    </row>
    <row r="27" spans="1:17" x14ac:dyDescent="0.55000000000000004">
      <c r="A27" s="1" t="s">
        <v>67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292801</v>
      </c>
      <c r="L27" s="6"/>
      <c r="M27" s="6">
        <v>6061899719</v>
      </c>
      <c r="N27" s="6"/>
      <c r="O27" s="6">
        <v>8737586176</v>
      </c>
      <c r="P27" s="6"/>
      <c r="Q27" s="6">
        <f t="shared" si="1"/>
        <v>-2675686457</v>
      </c>
    </row>
    <row r="28" spans="1:17" x14ac:dyDescent="0.55000000000000004">
      <c r="A28" s="1" t="s">
        <v>192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799451</v>
      </c>
      <c r="L28" s="6"/>
      <c r="M28" s="6">
        <v>4359608502</v>
      </c>
      <c r="N28" s="6"/>
      <c r="O28" s="6">
        <v>5856896744</v>
      </c>
      <c r="P28" s="6"/>
      <c r="Q28" s="6">
        <f t="shared" si="1"/>
        <v>-1497288242</v>
      </c>
    </row>
    <row r="29" spans="1:17" x14ac:dyDescent="0.55000000000000004">
      <c r="A29" s="1" t="s">
        <v>59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2323110</v>
      </c>
      <c r="L29" s="6"/>
      <c r="M29" s="6">
        <v>21193108468</v>
      </c>
      <c r="N29" s="6"/>
      <c r="O29" s="6">
        <v>25402162374</v>
      </c>
      <c r="P29" s="6"/>
      <c r="Q29" s="6">
        <f t="shared" si="1"/>
        <v>-4209053906</v>
      </c>
    </row>
    <row r="30" spans="1:17" x14ac:dyDescent="0.55000000000000004">
      <c r="A30" s="1" t="s">
        <v>193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114343</v>
      </c>
      <c r="L30" s="6"/>
      <c r="M30" s="6">
        <v>4226574652</v>
      </c>
      <c r="N30" s="6"/>
      <c r="O30" s="6">
        <v>3479213996</v>
      </c>
      <c r="P30" s="6"/>
      <c r="Q30" s="6">
        <f t="shared" si="1"/>
        <v>747360656</v>
      </c>
    </row>
    <row r="31" spans="1:17" x14ac:dyDescent="0.55000000000000004">
      <c r="A31" s="1" t="s">
        <v>194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570249</v>
      </c>
      <c r="L31" s="6"/>
      <c r="M31" s="6">
        <v>34392104847</v>
      </c>
      <c r="N31" s="6"/>
      <c r="O31" s="6">
        <v>36732269995</v>
      </c>
      <c r="P31" s="6"/>
      <c r="Q31" s="6">
        <f t="shared" si="1"/>
        <v>-2340165148</v>
      </c>
    </row>
    <row r="32" spans="1:17" x14ac:dyDescent="0.55000000000000004">
      <c r="A32" s="1" t="s">
        <v>128</v>
      </c>
      <c r="C32" s="6">
        <v>20000</v>
      </c>
      <c r="D32" s="6"/>
      <c r="E32" s="6">
        <v>17637940000</v>
      </c>
      <c r="F32" s="6"/>
      <c r="G32" s="6">
        <v>16951247028</v>
      </c>
      <c r="H32" s="6"/>
      <c r="I32" s="6">
        <f t="shared" si="0"/>
        <v>686692972</v>
      </c>
      <c r="J32" s="6"/>
      <c r="K32" s="6">
        <v>200000</v>
      </c>
      <c r="L32" s="6"/>
      <c r="M32" s="6">
        <v>170263686053</v>
      </c>
      <c r="N32" s="6"/>
      <c r="O32" s="6">
        <v>169512470295</v>
      </c>
      <c r="P32" s="6"/>
      <c r="Q32" s="6">
        <f t="shared" si="1"/>
        <v>751215758</v>
      </c>
    </row>
    <row r="33" spans="1:17" x14ac:dyDescent="0.55000000000000004">
      <c r="A33" s="1" t="s">
        <v>104</v>
      </c>
      <c r="C33" s="6">
        <v>574</v>
      </c>
      <c r="D33" s="6"/>
      <c r="E33" s="6">
        <v>574000000</v>
      </c>
      <c r="F33" s="6"/>
      <c r="G33" s="6">
        <v>539462204</v>
      </c>
      <c r="H33" s="6"/>
      <c r="I33" s="6">
        <f t="shared" si="0"/>
        <v>34537796</v>
      </c>
      <c r="J33" s="6"/>
      <c r="K33" s="6">
        <v>574</v>
      </c>
      <c r="L33" s="6"/>
      <c r="M33" s="6">
        <v>574000000</v>
      </c>
      <c r="N33" s="6"/>
      <c r="O33" s="6">
        <v>539462204</v>
      </c>
      <c r="P33" s="6"/>
      <c r="Q33" s="6">
        <f t="shared" si="1"/>
        <v>34537796</v>
      </c>
    </row>
    <row r="34" spans="1:17" x14ac:dyDescent="0.55000000000000004">
      <c r="A34" s="1" t="s">
        <v>101</v>
      </c>
      <c r="C34" s="6">
        <v>6728</v>
      </c>
      <c r="D34" s="6"/>
      <c r="E34" s="6">
        <v>6728000000</v>
      </c>
      <c r="F34" s="6"/>
      <c r="G34" s="6">
        <v>6360836961</v>
      </c>
      <c r="H34" s="6"/>
      <c r="I34" s="6">
        <f t="shared" si="0"/>
        <v>367163039</v>
      </c>
      <c r="J34" s="6"/>
      <c r="K34" s="6">
        <v>6728</v>
      </c>
      <c r="L34" s="6"/>
      <c r="M34" s="6">
        <v>6728000000</v>
      </c>
      <c r="N34" s="6"/>
      <c r="O34" s="6">
        <v>6360836961</v>
      </c>
      <c r="P34" s="6"/>
      <c r="Q34" s="6">
        <f t="shared" si="1"/>
        <v>367163039</v>
      </c>
    </row>
    <row r="35" spans="1:17" x14ac:dyDescent="0.55000000000000004">
      <c r="A35" s="1" t="s">
        <v>195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199607</v>
      </c>
      <c r="L35" s="6"/>
      <c r="M35" s="6">
        <v>174155015020</v>
      </c>
      <c r="N35" s="6"/>
      <c r="O35" s="6">
        <v>171145949163</v>
      </c>
      <c r="P35" s="6"/>
      <c r="Q35" s="6">
        <f t="shared" si="1"/>
        <v>3009065857</v>
      </c>
    </row>
    <row r="36" spans="1:17" x14ac:dyDescent="0.55000000000000004">
      <c r="A36" s="1" t="s">
        <v>113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60000</v>
      </c>
      <c r="L36" s="6"/>
      <c r="M36" s="6">
        <v>52865416428</v>
      </c>
      <c r="N36" s="6"/>
      <c r="O36" s="6">
        <v>51801329306</v>
      </c>
      <c r="P36" s="6"/>
      <c r="Q36" s="6">
        <f t="shared" si="1"/>
        <v>1064087122</v>
      </c>
    </row>
    <row r="37" spans="1:17" x14ac:dyDescent="0.55000000000000004">
      <c r="A37" s="1" t="s">
        <v>196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8571</v>
      </c>
      <c r="L37" s="6"/>
      <c r="M37" s="6">
        <v>8571000000</v>
      </c>
      <c r="N37" s="6"/>
      <c r="O37" s="6">
        <v>8162123574</v>
      </c>
      <c r="P37" s="6"/>
      <c r="Q37" s="6">
        <f t="shared" si="1"/>
        <v>408876426</v>
      </c>
    </row>
    <row r="38" spans="1:17" x14ac:dyDescent="0.55000000000000004">
      <c r="A38" s="1" t="s">
        <v>98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15000</v>
      </c>
      <c r="L38" s="6"/>
      <c r="M38" s="6">
        <v>12045816300</v>
      </c>
      <c r="N38" s="6"/>
      <c r="O38" s="6">
        <v>11710327119</v>
      </c>
      <c r="P38" s="6"/>
      <c r="Q38" s="6">
        <f t="shared" si="1"/>
        <v>335489181</v>
      </c>
    </row>
    <row r="39" spans="1:17" x14ac:dyDescent="0.55000000000000004">
      <c r="A39" s="1" t="s">
        <v>89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55000</v>
      </c>
      <c r="L39" s="6"/>
      <c r="M39" s="6">
        <v>47662763581</v>
      </c>
      <c r="N39" s="6"/>
      <c r="O39" s="6">
        <v>46630446699</v>
      </c>
      <c r="P39" s="6"/>
      <c r="Q39" s="6">
        <f t="shared" si="1"/>
        <v>1032316882</v>
      </c>
    </row>
    <row r="40" spans="1:17" ht="24.75" thickBot="1" x14ac:dyDescent="0.6">
      <c r="E40" s="18">
        <f>SUM(E8:E39)</f>
        <v>249614666546</v>
      </c>
      <c r="G40" s="18">
        <f>SUM(G8:G39)</f>
        <v>241996741271</v>
      </c>
      <c r="I40" s="18">
        <f>SUM(I8:I39)</f>
        <v>7617925275</v>
      </c>
      <c r="K40" s="18">
        <f>SUM(K8:K39)</f>
        <v>33701508</v>
      </c>
      <c r="M40" s="18">
        <f>SUM(M8:M39)</f>
        <v>894379995081</v>
      </c>
      <c r="O40" s="18">
        <f>SUM(O8:O39)</f>
        <v>902604270152</v>
      </c>
      <c r="Q40" s="18">
        <f>SUM(Q8:Q39)</f>
        <v>-8224275071</v>
      </c>
    </row>
    <row r="41" spans="1:17" ht="24.75" thickTop="1" x14ac:dyDescent="0.55000000000000004"/>
    <row r="42" spans="1:17" x14ac:dyDescent="0.55000000000000004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55000000000000004">
      <c r="G43" s="2"/>
      <c r="I43" s="2"/>
      <c r="O43" s="2"/>
      <c r="Q43" s="2"/>
    </row>
    <row r="44" spans="1:17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17" s="3" customFormat="1" x14ac:dyDescent="0.55000000000000004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55000000000000004">
      <c r="G47" s="2"/>
      <c r="I47" s="2"/>
      <c r="O47" s="2"/>
      <c r="Q47" s="2"/>
    </row>
    <row r="48" spans="1:17" x14ac:dyDescent="0.55000000000000004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2021-07-25T08:18:58Z</dcterms:created>
  <dcterms:modified xsi:type="dcterms:W3CDTF">2021-08-01T08:39:41Z</dcterms:modified>
</cp:coreProperties>
</file>