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\"/>
    </mc:Choice>
  </mc:AlternateContent>
  <xr:revisionPtr revIDLastSave="0" documentId="13_ncr:1_{04CA3598-71C0-4F97-B7B6-6BE329F01C92}" xr6:coauthVersionLast="47" xr6:coauthVersionMax="47" xr10:uidLastSave="{00000000-0000-0000-0000-000000000000}"/>
  <bookViews>
    <workbookView xWindow="-120" yWindow="-120" windowWidth="29040" windowHeight="15840" firstSheet="6" activeTab="11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definedNames>
    <definedName name="_xlnm._FilterDatabase" localSheetId="4" hidden="1">'درآمد سود سهام'!$A$7:$A$46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C11" i="15"/>
  <c r="E8" i="15" s="1"/>
  <c r="E7" i="15"/>
  <c r="C9" i="14"/>
  <c r="E9" i="14"/>
  <c r="K11" i="13"/>
  <c r="K9" i="13"/>
  <c r="K10" i="13"/>
  <c r="K8" i="13"/>
  <c r="G11" i="13"/>
  <c r="G9" i="13"/>
  <c r="G10" i="13"/>
  <c r="G8" i="13"/>
  <c r="E11" i="13"/>
  <c r="I11" i="13"/>
  <c r="I39" i="12"/>
  <c r="Q8" i="12"/>
  <c r="I8" i="12"/>
  <c r="C40" i="12"/>
  <c r="E40" i="12"/>
  <c r="G40" i="12"/>
  <c r="I40" i="12"/>
  <c r="K40" i="12"/>
  <c r="M40" i="12"/>
  <c r="O40" i="12"/>
  <c r="Q40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70" i="11"/>
  <c r="S61" i="11"/>
  <c r="S8" i="11"/>
  <c r="I8" i="11"/>
  <c r="Q73" i="11"/>
  <c r="O73" i="11"/>
  <c r="M73" i="11"/>
  <c r="G73" i="11"/>
  <c r="E73" i="11"/>
  <c r="C73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2" i="11"/>
  <c r="S63" i="11"/>
  <c r="S64" i="11"/>
  <c r="S65" i="11"/>
  <c r="S66" i="11"/>
  <c r="S67" i="11"/>
  <c r="S68" i="11"/>
  <c r="S69" i="11"/>
  <c r="S70" i="11"/>
  <c r="S71" i="11"/>
  <c r="S72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1" i="11"/>
  <c r="I72" i="11"/>
  <c r="I71" i="10"/>
  <c r="I70" i="10"/>
  <c r="Q71" i="10"/>
  <c r="Q13" i="10"/>
  <c r="Q9" i="10"/>
  <c r="Q8" i="10"/>
  <c r="I12" i="10"/>
  <c r="I11" i="10"/>
  <c r="I10" i="10"/>
  <c r="I9" i="10"/>
  <c r="I8" i="10"/>
  <c r="O76" i="10"/>
  <c r="M76" i="10"/>
  <c r="G76" i="10"/>
  <c r="E76" i="10"/>
  <c r="Q10" i="10"/>
  <c r="Q11" i="10"/>
  <c r="Q12" i="10"/>
  <c r="Q76" i="10" s="1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2" i="10"/>
  <c r="Q73" i="10"/>
  <c r="Q74" i="10"/>
  <c r="Q75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2" i="10"/>
  <c r="I73" i="10"/>
  <c r="I74" i="10"/>
  <c r="I75" i="10"/>
  <c r="Q72" i="9"/>
  <c r="I73" i="9"/>
  <c r="Q74" i="9"/>
  <c r="O74" i="9"/>
  <c r="M74" i="9"/>
  <c r="I74" i="9"/>
  <c r="G74" i="9"/>
  <c r="E74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3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8" i="9"/>
  <c r="Q48" i="8"/>
  <c r="S46" i="8"/>
  <c r="S47" i="8"/>
  <c r="S48" i="8" s="1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8" i="8"/>
  <c r="O48" i="8"/>
  <c r="M48" i="8"/>
  <c r="K48" i="8"/>
  <c r="I48" i="8"/>
  <c r="I13" i="7"/>
  <c r="K13" i="7"/>
  <c r="M13" i="7"/>
  <c r="O13" i="7"/>
  <c r="Q13" i="7"/>
  <c r="S13" i="7"/>
  <c r="S11" i="6"/>
  <c r="K11" i="6"/>
  <c r="M11" i="6"/>
  <c r="O11" i="6"/>
  <c r="Q11" i="6"/>
  <c r="AK29" i="3"/>
  <c r="Q29" i="3"/>
  <c r="S29" i="3"/>
  <c r="AI29" i="3"/>
  <c r="AG29" i="3"/>
  <c r="AA29" i="3"/>
  <c r="W29" i="3"/>
  <c r="Y60" i="1"/>
  <c r="W60" i="1"/>
  <c r="U60" i="1"/>
  <c r="O60" i="1"/>
  <c r="K60" i="1"/>
  <c r="G60" i="1"/>
  <c r="I73" i="11" l="1"/>
  <c r="S73" i="11"/>
  <c r="U38" i="11" s="1"/>
  <c r="E11" i="15"/>
  <c r="E10" i="15"/>
  <c r="E9" i="15"/>
  <c r="K70" i="11"/>
  <c r="I76" i="10"/>
  <c r="U52" i="11" l="1"/>
  <c r="U8" i="11"/>
  <c r="U65" i="11"/>
  <c r="U53" i="11"/>
  <c r="U61" i="11"/>
  <c r="U62" i="11"/>
  <c r="U60" i="11"/>
  <c r="U69" i="11"/>
  <c r="U70" i="11"/>
  <c r="U68" i="11"/>
  <c r="U50" i="11"/>
  <c r="U57" i="11"/>
  <c r="U67" i="11"/>
  <c r="U59" i="11"/>
  <c r="U12" i="11"/>
  <c r="U14" i="11"/>
  <c r="U18" i="11"/>
  <c r="U20" i="11"/>
  <c r="U13" i="11"/>
  <c r="U22" i="11"/>
  <c r="U10" i="11"/>
  <c r="U29" i="11"/>
  <c r="U26" i="11"/>
  <c r="U28" i="11"/>
  <c r="U21" i="11"/>
  <c r="U30" i="11"/>
  <c r="U34" i="11"/>
  <c r="U36" i="11"/>
  <c r="U37" i="11"/>
  <c r="U49" i="11"/>
  <c r="U64" i="11"/>
  <c r="U9" i="11"/>
  <c r="U19" i="11"/>
  <c r="U27" i="11"/>
  <c r="U35" i="11"/>
  <c r="U43" i="11"/>
  <c r="U51" i="11"/>
  <c r="U58" i="11"/>
  <c r="U66" i="11"/>
  <c r="U25" i="11"/>
  <c r="U11" i="11"/>
  <c r="U31" i="11"/>
  <c r="U33" i="11"/>
  <c r="U56" i="11"/>
  <c r="U72" i="11"/>
  <c r="U23" i="11"/>
  <c r="U24" i="11"/>
  <c r="U41" i="11"/>
  <c r="U15" i="11"/>
  <c r="U39" i="11"/>
  <c r="U47" i="11"/>
  <c r="U54" i="11"/>
  <c r="U16" i="11"/>
  <c r="U32" i="11"/>
  <c r="U40" i="11"/>
  <c r="U48" i="11"/>
  <c r="U55" i="11"/>
  <c r="U63" i="11"/>
  <c r="U71" i="11"/>
  <c r="U17" i="11"/>
  <c r="U42" i="11"/>
  <c r="U44" i="11"/>
  <c r="U45" i="11"/>
  <c r="U46" i="11"/>
  <c r="K12" i="11"/>
  <c r="K20" i="11"/>
  <c r="K28" i="11"/>
  <c r="K36" i="11"/>
  <c r="K43" i="11"/>
  <c r="K51" i="11"/>
  <c r="K58" i="11"/>
  <c r="K66" i="11"/>
  <c r="K13" i="11"/>
  <c r="K21" i="11"/>
  <c r="K29" i="11"/>
  <c r="K37" i="11"/>
  <c r="K44" i="11"/>
  <c r="K59" i="11"/>
  <c r="K67" i="11"/>
  <c r="K14" i="11"/>
  <c r="K22" i="11"/>
  <c r="K30" i="11"/>
  <c r="K38" i="11"/>
  <c r="K45" i="11"/>
  <c r="K52" i="11"/>
  <c r="K60" i="11"/>
  <c r="K68" i="11"/>
  <c r="K15" i="11"/>
  <c r="K23" i="11"/>
  <c r="K31" i="11"/>
  <c r="K39" i="11"/>
  <c r="K46" i="11"/>
  <c r="K53" i="11"/>
  <c r="K61" i="11"/>
  <c r="K69" i="11"/>
  <c r="K16" i="11"/>
  <c r="K24" i="11"/>
  <c r="K32" i="11"/>
  <c r="K40" i="11"/>
  <c r="K47" i="11"/>
  <c r="K54" i="11"/>
  <c r="K62" i="11"/>
  <c r="K9" i="11"/>
  <c r="K17" i="11"/>
  <c r="K25" i="11"/>
  <c r="K33" i="11"/>
  <c r="K41" i="11"/>
  <c r="K48" i="11"/>
  <c r="K55" i="11"/>
  <c r="K63" i="11"/>
  <c r="K71" i="11"/>
  <c r="K10" i="11"/>
  <c r="K18" i="11"/>
  <c r="K26" i="11"/>
  <c r="K34" i="11"/>
  <c r="K49" i="11"/>
  <c r="K56" i="11"/>
  <c r="K64" i="11"/>
  <c r="K72" i="11"/>
  <c r="K11" i="11"/>
  <c r="K19" i="11"/>
  <c r="K27" i="11"/>
  <c r="K35" i="11"/>
  <c r="K42" i="11"/>
  <c r="K50" i="11"/>
  <c r="K57" i="11"/>
  <c r="K65" i="11"/>
  <c r="K8" i="11"/>
  <c r="U73" i="11" l="1"/>
  <c r="K73" i="11"/>
</calcChain>
</file>

<file path=xl/sharedStrings.xml><?xml version="1.0" encoding="utf-8"?>
<sst xmlns="http://schemas.openxmlformats.org/spreadsheetml/2006/main" count="867" uniqueCount="240">
  <si>
    <t>صندوق سرمایه‌گذاری توسعه ممتاز</t>
  </si>
  <si>
    <t>صورت وضعیت سبد</t>
  </si>
  <si>
    <t>برای ماه منتهی به 1402/08/30</t>
  </si>
  <si>
    <t>نام شرکت</t>
  </si>
  <si>
    <t>1402/07/30</t>
  </si>
  <si>
    <t>تغییرات طی دوره</t>
  </si>
  <si>
    <t>1402/08/30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</si>
  <si>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</si>
  <si>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</si>
  <si>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</si>
  <si>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</si>
  <si>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</si>
  <si>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</si>
  <si>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</si>
  <si>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</si>
  <si>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 خودرو دیزل</t>
  </si>
  <si>
    <t>بانک تجارت</t>
  </si>
  <si>
    <t>بانک ملت</t>
  </si>
  <si>
    <t>بانک‌اقتصادنوین‌</t>
  </si>
  <si>
    <t>بیمه کوثر</t>
  </si>
  <si>
    <t>پالایش نفت اصفهان</t>
  </si>
  <si>
    <t>پتروشیمی امیرکبیر</t>
  </si>
  <si>
    <t>پتروشیمی بوعلی سینا</t>
  </si>
  <si>
    <t>پتروشیمی تندگویان</t>
  </si>
  <si>
    <t>پتروشیمی‌شیراز</t>
  </si>
  <si>
    <t>پست بانک ایران</t>
  </si>
  <si>
    <t>تراکتورسازی‌ایران‌</t>
  </si>
  <si>
    <t>توسعه‌معادن‌وفلزات‌</t>
  </si>
  <si>
    <t>ح . سرمایه‌گذاری‌ سپه‌</t>
  </si>
  <si>
    <t>ح. گسترش سوخت سبززاگرس(س. عام)</t>
  </si>
  <si>
    <t>داروپخش‌ (هلدینگ‌</t>
  </si>
  <si>
    <t>داروسازی کاسپین تامین</t>
  </si>
  <si>
    <t>داروسازی‌ سینا</t>
  </si>
  <si>
    <t>زغال سنگ پروده طبس</t>
  </si>
  <si>
    <t>س.سهام عدالت استان کرمانشاه</t>
  </si>
  <si>
    <t>سپید ماکیان</t>
  </si>
  <si>
    <t>سرمایه گذاری تامین اجتماعی</t>
  </si>
  <si>
    <t>سرمایه گذاری صبا تامین</t>
  </si>
  <si>
    <t>سرمایه‌گذاری‌ سپه‌</t>
  </si>
  <si>
    <t>سرمایه‌گذاری‌صندوق‌بازنشستگی‌</t>
  </si>
  <si>
    <t>سیمان آبیک</t>
  </si>
  <si>
    <t>سیمان فارس و خوزستان</t>
  </si>
  <si>
    <t>شرکت آهن و فولاد ارفع</t>
  </si>
  <si>
    <t>صنایع فروآلیاژ ایران</t>
  </si>
  <si>
    <t>فجر انرژی خلیج فارس</t>
  </si>
  <si>
    <t>فروسیلیسیم خمین</t>
  </si>
  <si>
    <t>فولاد  خوزستان</t>
  </si>
  <si>
    <t>فولاد خراسان</t>
  </si>
  <si>
    <t>فولاد شاهرود</t>
  </si>
  <si>
    <t>فولاد مبارکه اصفهان</t>
  </si>
  <si>
    <t>فولاد کاوه جنوب کیش</t>
  </si>
  <si>
    <t>گروه‌ صنعتی‌ بارز</t>
  </si>
  <si>
    <t>گروه‌بهمن‌</t>
  </si>
  <si>
    <t>گسترش نفت و گاز پارسیان</t>
  </si>
  <si>
    <t>مدیریت صنعت شوینده ت.ص.بهشهر</t>
  </si>
  <si>
    <t>نفت ایرانول</t>
  </si>
  <si>
    <t>نفت سپاهان</t>
  </si>
  <si>
    <t>نیان الکترونیک</t>
  </si>
  <si>
    <t>کارخانجات‌داروپخش‌</t>
  </si>
  <si>
    <t>کاشی‌ پارس‌</t>
  </si>
  <si>
    <t>کویر تایر</t>
  </si>
  <si>
    <t>کیمیدارو</t>
  </si>
  <si>
    <t>توسعه معادن کرومیت کاوندگان</t>
  </si>
  <si>
    <t>بانک سامان</t>
  </si>
  <si>
    <t>پالایش نفت تهران</t>
  </si>
  <si>
    <t>کاشی‌ وسرامیک‌ حافظ‌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</si>
  <si>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</si>
  <si>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</si>
  <si>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</si>
  <si>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</si>
  <si>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</si>
  <si>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</si>
  <si>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</si>
  <si>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</si>
  <si>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</si>
  <si>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</si>
  <si>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</si>
  <si>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</si>
  <si>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</si>
  <si>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 خزانه-م1بودجه01-040326</t>
  </si>
  <si>
    <t>1401/02/26</t>
  </si>
  <si>
    <t>1404/03/25</t>
  </si>
  <si>
    <t>اسناد خزانه-م3بودجه01-040520</t>
  </si>
  <si>
    <t>1401/05/18</t>
  </si>
  <si>
    <t>1404/05/19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</si>
  <si>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</si>
  <si>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</si>
  <si>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</si>
  <si>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</si>
  <si>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</si>
  <si>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</si>
  <si>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</si>
  <si>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</si>
  <si>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</si>
  <si>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اسنادخزانه-م1بودجه00-030821</t>
  </si>
  <si>
    <t>1400/02/22</t>
  </si>
  <si>
    <t>1403/08/21</t>
  </si>
  <si>
    <t>اسنادخزانه-م2بودجه00-031024</t>
  </si>
  <si>
    <t>1403/10/24</t>
  </si>
  <si>
    <t>اسنادخزانه-م3بودجه00-030418</t>
  </si>
  <si>
    <t>1403/04/18</t>
  </si>
  <si>
    <t>اسنادخزانه-م4بودجه00-030522</t>
  </si>
  <si>
    <t>1400/03/11</t>
  </si>
  <si>
    <t>1403/05/22</t>
  </si>
  <si>
    <t>اسنادخزانه-م5بودجه00-030626</t>
  </si>
  <si>
    <t>اسنادخزانه-م6بودجه00-030723</t>
  </si>
  <si>
    <t>1403/07/23</t>
  </si>
  <si>
    <t>اسنادخزانه-م6بودجه01-030814</t>
  </si>
  <si>
    <t>1401/12/10</t>
  </si>
  <si>
    <t>1403/08/14</t>
  </si>
  <si>
    <t>اسنادخزانه-م7بودجه01-040714</t>
  </si>
  <si>
    <t>1404/07/13</t>
  </si>
  <si>
    <t>اسنادخزانه-م8بودجه00-030919</t>
  </si>
  <si>
    <t>1400/06/16</t>
  </si>
  <si>
    <t>1403/09/19</t>
  </si>
  <si>
    <t>گواهی اعتبار مولد سامان0208</t>
  </si>
  <si>
    <t>1401/09/01</t>
  </si>
  <si>
    <t>گواهی اعتبار مولد سپه0208</t>
  </si>
  <si>
    <t>گواهی اعتبارمولد رفاه0208</t>
  </si>
  <si>
    <t>مرابحه عام دولت130-ش.خ031110</t>
  </si>
  <si>
    <t>1402/05/10</t>
  </si>
  <si>
    <t>1403/11/10</t>
  </si>
  <si>
    <t>مرابحه عام دولت94-ش.خ030816</t>
  </si>
  <si>
    <t>1400/09/16</t>
  </si>
  <si>
    <t>1403/08/16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</si>
  <si>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</si>
  <si>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</si>
  <si>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</si>
  <si>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</si>
  <si>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</si>
  <si>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</si>
  <si>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</si>
  <si>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</si>
  <si>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</si>
  <si>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</si>
  <si>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</si>
  <si>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</si>
  <si>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</si>
  <si>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</si>
  <si>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</si>
  <si>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</si>
  <si>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 xml:space="preserve">بانک خاورمیانه ظفر </t>
  </si>
  <si>
    <t>1009-10-810-707074686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</si>
  <si>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</si>
  <si>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</si>
  <si>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</si>
  <si>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</si>
  <si>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</si>
  <si>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</si>
  <si>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</si>
  <si>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</si>
  <si>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</si>
  <si>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</si>
  <si>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</si>
  <si>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</si>
  <si>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</si>
  <si>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</si>
  <si>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</si>
  <si>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</si>
  <si>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</si>
  <si>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نوردوقطعات‌ فولادی‌</t>
  </si>
  <si>
    <t>1402/02/30</t>
  </si>
  <si>
    <t>1402/04/29</t>
  </si>
  <si>
    <t>1402/04/31</t>
  </si>
  <si>
    <t>1402/04/20</t>
  </si>
  <si>
    <t>1402/04/24</t>
  </si>
  <si>
    <t>1402/04/17</t>
  </si>
  <si>
    <t>1402/02/25</t>
  </si>
  <si>
    <t>1402/04/21</t>
  </si>
  <si>
    <t>1402/05/01</t>
  </si>
  <si>
    <t>1402/03/08</t>
  </si>
  <si>
    <t>1402/04/15</t>
  </si>
  <si>
    <t>1402/04/12</t>
  </si>
  <si>
    <t>1402/04/30</t>
  </si>
  <si>
    <t>1402/04/28</t>
  </si>
  <si>
    <t>1402/04/10</t>
  </si>
  <si>
    <t>1402/03/02</t>
  </si>
  <si>
    <t>1402/03/31</t>
  </si>
  <si>
    <t>1402/04/27</t>
  </si>
  <si>
    <t>نفت پاسارگاد</t>
  </si>
  <si>
    <t>1402/03/03</t>
  </si>
  <si>
    <t>بهمن  دیزل</t>
  </si>
  <si>
    <t>1402/03/13</t>
  </si>
  <si>
    <t>1402/04/26</t>
  </si>
  <si>
    <t>1402/01/31</t>
  </si>
  <si>
    <t>1402/06/22</t>
  </si>
  <si>
    <t>1402/03/20</t>
  </si>
  <si>
    <t>1402/04/11</t>
  </si>
  <si>
    <t>1402/03/28</t>
  </si>
  <si>
    <t>1402/04/05</t>
  </si>
  <si>
    <t>1402/04/14</t>
  </si>
  <si>
    <t>بهای فروش</t>
  </si>
  <si>
    <t>ارزش دفتری</t>
  </si>
  <si>
    <t>سود و زیان ناشی از تغییر قیمت</t>
  </si>
  <si>
    <t>سود و زیان ناشی از فروش</t>
  </si>
  <si>
    <t>سیمان آرتا اردبیل</t>
  </si>
  <si>
    <t>سرمایه گذاری سیمان تامین</t>
  </si>
  <si>
    <t>ملی شیمی کشاورز</t>
  </si>
  <si>
    <t>غلتک سازان سپاهان</t>
  </si>
  <si>
    <t>ح . سرمایه گذاری صبا تامین</t>
  </si>
  <si>
    <t>گروه انتخاب الکترونیک آرمان</t>
  </si>
  <si>
    <t>تولیدی مخازن گازطبیعی آسیاناما</t>
  </si>
  <si>
    <t>ح . داروپخش‌ (هلدینگ‌</t>
  </si>
  <si>
    <t>پتروشیمی زاگرس</t>
  </si>
  <si>
    <t>سپنتا</t>
  </si>
  <si>
    <t>ح . بیمه کوثر</t>
  </si>
  <si>
    <t>کشاورزی و دامپروری فجر اصفهان</t>
  </si>
  <si>
    <t>گام بانک اقتصاد نوین0204</t>
  </si>
  <si>
    <t>اسنادخزانه-م5بودجه99-020218</t>
  </si>
  <si>
    <t>گام بانک اقتصاد نوین0205</t>
  </si>
  <si>
    <t>گواهی اعتبار مولد سپه0207</t>
  </si>
  <si>
    <t>گواهی اعتبار مولد شهر0206</t>
  </si>
  <si>
    <t>گواهی اعتبار مولد رفاه0207</t>
  </si>
  <si>
    <t>اسنادخزانه-م8بودجه99-020606</t>
  </si>
  <si>
    <t>اسنادخزانه-م9بودجه99-020316</t>
  </si>
  <si>
    <t>گام بانک تجارت0204</t>
  </si>
  <si>
    <t>گام بانک صادرات ایران0207</t>
  </si>
  <si>
    <t>اسنادخزانه-م14بودجه99-021025</t>
  </si>
  <si>
    <t>گواهی اعتبار مولد سامان0207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</si>
  <si>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</si>
  <si>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</si>
  <si>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</si>
  <si>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</si>
  <si>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</si>
  <si>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</si>
  <si>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</si>
  <si>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</si>
  <si>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</si>
  <si>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</si>
  <si>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</si>
  <si>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</si>
  <si>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</si>
  <si>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</si>
  <si>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</si>
  <si>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1402/08/01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</si>
  <si>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</si>
  <si>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</si>
  <si>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سود سهام شرکت س.سهام عدالت استان کرمانشاه</t>
  </si>
  <si>
    <t xml:space="preserve">از ابتدای سال مالی 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</si>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</sst>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0" fontId="5" fillId="0" borderId="0" xfId="0" applyFont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Fill="1" applyAlignment="1">
      <alignment horizontal="center"/>
    </xf>
    <xf numFmtId="164" fontId="5" fillId="0" borderId="0" xfId="2" applyNumberFormat="1" applyFont="1" applyFill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3"/>
  <sheetViews>
    <sheetView rightToLeft="1" topLeftCell="A40" workbookViewId="0">
      <selection activeCell="K16" sqref="K16"/>
    </sheetView>
  </sheetViews>
  <sheetFormatPr defaultRowHeight="24"/>
  <cols>
    <col min="1" max="1" width="35.71093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8.57031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6" spans="1:25" ht="24.75">
      <c r="A6" s="16" t="s">
        <v>3</v>
      </c>
      <c r="C6" s="17" t="s">
        <v>234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4.7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.7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>
      <c r="A9" s="1" t="s">
        <v>15</v>
      </c>
      <c r="C9" s="12">
        <v>15615094</v>
      </c>
      <c r="D9" s="12"/>
      <c r="E9" s="12">
        <v>63805295721</v>
      </c>
      <c r="F9" s="12"/>
      <c r="G9" s="12">
        <v>52170061064.942703</v>
      </c>
      <c r="H9" s="12"/>
      <c r="I9" s="12">
        <v>0</v>
      </c>
      <c r="J9" s="12"/>
      <c r="K9" s="12">
        <v>0</v>
      </c>
      <c r="L9" s="12"/>
      <c r="M9" s="12">
        <v>0</v>
      </c>
      <c r="N9" s="12"/>
      <c r="O9" s="12">
        <v>0</v>
      </c>
      <c r="P9" s="12"/>
      <c r="Q9" s="12">
        <v>15615094</v>
      </c>
      <c r="R9" s="12"/>
      <c r="S9" s="12">
        <v>3383</v>
      </c>
      <c r="T9" s="12"/>
      <c r="U9" s="12">
        <v>63805295721</v>
      </c>
      <c r="V9" s="12"/>
      <c r="W9" s="12">
        <v>52511549117.1381</v>
      </c>
      <c r="X9" s="4"/>
      <c r="Y9" s="8">
        <v>1.3657231920447077E-2</v>
      </c>
    </row>
    <row r="10" spans="1:25">
      <c r="A10" s="1" t="s">
        <v>16</v>
      </c>
      <c r="C10" s="12">
        <v>24698140</v>
      </c>
      <c r="D10" s="12"/>
      <c r="E10" s="12">
        <v>74163179618</v>
      </c>
      <c r="F10" s="12"/>
      <c r="G10" s="12">
        <v>54822798487.611</v>
      </c>
      <c r="H10" s="12"/>
      <c r="I10" s="12">
        <v>0</v>
      </c>
      <c r="J10" s="12"/>
      <c r="K10" s="12">
        <v>0</v>
      </c>
      <c r="L10" s="12"/>
      <c r="M10" s="12">
        <v>0</v>
      </c>
      <c r="N10" s="12"/>
      <c r="O10" s="12">
        <v>0</v>
      </c>
      <c r="P10" s="12"/>
      <c r="Q10" s="12">
        <v>24698140</v>
      </c>
      <c r="R10" s="12"/>
      <c r="S10" s="12">
        <v>2180</v>
      </c>
      <c r="T10" s="12"/>
      <c r="U10" s="12">
        <v>74163179618</v>
      </c>
      <c r="V10" s="12"/>
      <c r="W10" s="12">
        <v>53521585626.059998</v>
      </c>
      <c r="X10" s="4"/>
      <c r="Y10" s="8">
        <v>1.3919922758603345E-2</v>
      </c>
    </row>
    <row r="11" spans="1:25">
      <c r="A11" s="1" t="s">
        <v>17</v>
      </c>
      <c r="C11" s="12">
        <v>24669765</v>
      </c>
      <c r="D11" s="12"/>
      <c r="E11" s="12">
        <v>121557175314</v>
      </c>
      <c r="F11" s="12"/>
      <c r="G11" s="12">
        <v>108195387311.07899</v>
      </c>
      <c r="H11" s="12"/>
      <c r="I11" s="12">
        <v>0</v>
      </c>
      <c r="J11" s="12"/>
      <c r="K11" s="12">
        <v>0</v>
      </c>
      <c r="L11" s="12"/>
      <c r="M11" s="12">
        <v>0</v>
      </c>
      <c r="N11" s="12"/>
      <c r="O11" s="12">
        <v>0</v>
      </c>
      <c r="P11" s="12"/>
      <c r="Q11" s="12">
        <v>24669765</v>
      </c>
      <c r="R11" s="12"/>
      <c r="S11" s="12">
        <v>4473</v>
      </c>
      <c r="T11" s="12"/>
      <c r="U11" s="12">
        <v>121557175314</v>
      </c>
      <c r="V11" s="12"/>
      <c r="W11" s="12">
        <v>109691289084.87199</v>
      </c>
      <c r="X11" s="4"/>
      <c r="Y11" s="8">
        <v>2.8528569426567847E-2</v>
      </c>
    </row>
    <row r="12" spans="1:25">
      <c r="A12" s="1" t="s">
        <v>18</v>
      </c>
      <c r="C12" s="12">
        <v>10027181</v>
      </c>
      <c r="D12" s="12"/>
      <c r="E12" s="12">
        <v>42322350883</v>
      </c>
      <c r="F12" s="12"/>
      <c r="G12" s="12">
        <v>68476857405.8535</v>
      </c>
      <c r="H12" s="12"/>
      <c r="I12" s="12">
        <v>0</v>
      </c>
      <c r="J12" s="12"/>
      <c r="K12" s="12">
        <v>0</v>
      </c>
      <c r="L12" s="12"/>
      <c r="M12" s="12">
        <v>0</v>
      </c>
      <c r="N12" s="12"/>
      <c r="O12" s="12">
        <v>0</v>
      </c>
      <c r="P12" s="12"/>
      <c r="Q12" s="12">
        <v>10027181</v>
      </c>
      <c r="R12" s="12"/>
      <c r="S12" s="12">
        <v>5750</v>
      </c>
      <c r="T12" s="12"/>
      <c r="U12" s="12">
        <v>42322350883</v>
      </c>
      <c r="V12" s="12"/>
      <c r="W12" s="12">
        <v>57313235820.037498</v>
      </c>
      <c r="X12" s="4"/>
      <c r="Y12" s="8">
        <v>1.4906057179144718E-2</v>
      </c>
    </row>
    <row r="13" spans="1:25">
      <c r="A13" s="1" t="s">
        <v>19</v>
      </c>
      <c r="C13" s="12">
        <v>31027624</v>
      </c>
      <c r="D13" s="12"/>
      <c r="E13" s="12">
        <v>110785547881</v>
      </c>
      <c r="F13" s="12"/>
      <c r="G13" s="12">
        <v>107333673537.45599</v>
      </c>
      <c r="H13" s="12"/>
      <c r="I13" s="12">
        <v>0</v>
      </c>
      <c r="J13" s="12"/>
      <c r="K13" s="12">
        <v>0</v>
      </c>
      <c r="L13" s="12"/>
      <c r="M13" s="12">
        <v>0</v>
      </c>
      <c r="N13" s="12"/>
      <c r="O13" s="12">
        <v>0</v>
      </c>
      <c r="P13" s="12"/>
      <c r="Q13" s="12">
        <v>31027624</v>
      </c>
      <c r="R13" s="12"/>
      <c r="S13" s="12">
        <v>3258</v>
      </c>
      <c r="T13" s="12"/>
      <c r="U13" s="12">
        <v>110785547881</v>
      </c>
      <c r="V13" s="12"/>
      <c r="W13" s="12">
        <v>100486525397.998</v>
      </c>
      <c r="X13" s="4"/>
      <c r="Y13" s="8">
        <v>2.6134589539131631E-2</v>
      </c>
    </row>
    <row r="14" spans="1:25">
      <c r="A14" s="1" t="s">
        <v>20</v>
      </c>
      <c r="C14" s="12">
        <v>11223453</v>
      </c>
      <c r="D14" s="12"/>
      <c r="E14" s="12">
        <v>65246270405</v>
      </c>
      <c r="F14" s="12"/>
      <c r="G14" s="12">
        <v>93046656611.781006</v>
      </c>
      <c r="H14" s="12"/>
      <c r="I14" s="12">
        <v>0</v>
      </c>
      <c r="J14" s="12"/>
      <c r="K14" s="12">
        <v>0</v>
      </c>
      <c r="L14" s="12"/>
      <c r="M14" s="12">
        <v>0</v>
      </c>
      <c r="N14" s="12"/>
      <c r="O14" s="12">
        <v>0</v>
      </c>
      <c r="P14" s="12"/>
      <c r="Q14" s="12">
        <v>11223453</v>
      </c>
      <c r="R14" s="12"/>
      <c r="S14" s="12">
        <v>8220</v>
      </c>
      <c r="T14" s="12"/>
      <c r="U14" s="12">
        <v>65246270405</v>
      </c>
      <c r="V14" s="12"/>
      <c r="W14" s="12">
        <v>91707855797.223007</v>
      </c>
      <c r="X14" s="4"/>
      <c r="Y14" s="8">
        <v>2.3851428430642571E-2</v>
      </c>
    </row>
    <row r="15" spans="1:25">
      <c r="A15" s="1" t="s">
        <v>21</v>
      </c>
      <c r="C15" s="12">
        <v>342055</v>
      </c>
      <c r="D15" s="12"/>
      <c r="E15" s="12">
        <v>28832939389</v>
      </c>
      <c r="F15" s="12"/>
      <c r="G15" s="12">
        <v>24804442422.112499</v>
      </c>
      <c r="H15" s="12"/>
      <c r="I15" s="12">
        <v>0</v>
      </c>
      <c r="J15" s="12"/>
      <c r="K15" s="12">
        <v>0</v>
      </c>
      <c r="L15" s="12"/>
      <c r="M15" s="12">
        <v>0</v>
      </c>
      <c r="N15" s="12"/>
      <c r="O15" s="12">
        <v>0</v>
      </c>
      <c r="P15" s="12"/>
      <c r="Q15" s="12">
        <v>342055</v>
      </c>
      <c r="R15" s="12"/>
      <c r="S15" s="12">
        <v>72200</v>
      </c>
      <c r="T15" s="12"/>
      <c r="U15" s="12">
        <v>28832939389</v>
      </c>
      <c r="V15" s="12"/>
      <c r="W15" s="12">
        <v>24549427592.549999</v>
      </c>
      <c r="X15" s="4"/>
      <c r="Y15" s="8">
        <v>6.3848283241039298E-3</v>
      </c>
    </row>
    <row r="16" spans="1:25">
      <c r="A16" s="1" t="s">
        <v>22</v>
      </c>
      <c r="C16" s="12">
        <v>1010259</v>
      </c>
      <c r="D16" s="12"/>
      <c r="E16" s="12">
        <v>24022541353</v>
      </c>
      <c r="F16" s="12"/>
      <c r="G16" s="12">
        <v>48334454264.263496</v>
      </c>
      <c r="H16" s="12"/>
      <c r="I16" s="12">
        <v>0</v>
      </c>
      <c r="J16" s="12"/>
      <c r="K16" s="12">
        <v>0</v>
      </c>
      <c r="L16" s="12"/>
      <c r="M16" s="12">
        <v>0</v>
      </c>
      <c r="N16" s="12"/>
      <c r="O16" s="12">
        <v>0</v>
      </c>
      <c r="P16" s="12"/>
      <c r="Q16" s="12">
        <v>1010259</v>
      </c>
      <c r="R16" s="12"/>
      <c r="S16" s="12">
        <v>55700</v>
      </c>
      <c r="T16" s="12"/>
      <c r="U16" s="12">
        <v>24022541353</v>
      </c>
      <c r="V16" s="12"/>
      <c r="W16" s="12">
        <v>55936611313.514999</v>
      </c>
      <c r="X16" s="4"/>
      <c r="Y16" s="8">
        <v>1.4548023937523729E-2</v>
      </c>
    </row>
    <row r="17" spans="1:25">
      <c r="A17" s="1" t="s">
        <v>23</v>
      </c>
      <c r="C17" s="12">
        <v>2471533</v>
      </c>
      <c r="D17" s="12"/>
      <c r="E17" s="12">
        <v>40162847425</v>
      </c>
      <c r="F17" s="12"/>
      <c r="G17" s="12">
        <v>35697701811.7845</v>
      </c>
      <c r="H17" s="12"/>
      <c r="I17" s="12">
        <v>1828149</v>
      </c>
      <c r="J17" s="12"/>
      <c r="K17" s="12">
        <v>27402890631</v>
      </c>
      <c r="L17" s="12"/>
      <c r="M17" s="12">
        <v>0</v>
      </c>
      <c r="N17" s="12"/>
      <c r="O17" s="12">
        <v>0</v>
      </c>
      <c r="P17" s="12"/>
      <c r="Q17" s="12">
        <v>4299682</v>
      </c>
      <c r="R17" s="12"/>
      <c r="S17" s="12">
        <v>15360</v>
      </c>
      <c r="T17" s="12"/>
      <c r="U17" s="12">
        <v>67565738056</v>
      </c>
      <c r="V17" s="12"/>
      <c r="W17" s="12">
        <v>65650158982.655998</v>
      </c>
      <c r="X17" s="4"/>
      <c r="Y17" s="8">
        <v>1.7074328636550038E-2</v>
      </c>
    </row>
    <row r="18" spans="1:25">
      <c r="A18" s="1" t="s">
        <v>24</v>
      </c>
      <c r="C18" s="12">
        <v>978785</v>
      </c>
      <c r="D18" s="12"/>
      <c r="E18" s="12">
        <v>14832024855</v>
      </c>
      <c r="F18" s="12"/>
      <c r="G18" s="12">
        <v>22417026721.919998</v>
      </c>
      <c r="H18" s="12"/>
      <c r="I18" s="12">
        <v>0</v>
      </c>
      <c r="J18" s="12"/>
      <c r="K18" s="12">
        <v>0</v>
      </c>
      <c r="L18" s="12"/>
      <c r="M18" s="12">
        <v>0</v>
      </c>
      <c r="N18" s="12"/>
      <c r="O18" s="12">
        <v>0</v>
      </c>
      <c r="P18" s="12"/>
      <c r="Q18" s="12">
        <v>978785</v>
      </c>
      <c r="R18" s="12"/>
      <c r="S18" s="12">
        <v>21620</v>
      </c>
      <c r="T18" s="12"/>
      <c r="U18" s="12">
        <v>14832024855</v>
      </c>
      <c r="V18" s="12"/>
      <c r="W18" s="12">
        <v>21035421776.384998</v>
      </c>
      <c r="X18" s="4"/>
      <c r="Y18" s="8">
        <v>5.4709038025837226E-3</v>
      </c>
    </row>
    <row r="19" spans="1:25">
      <c r="A19" s="1" t="s">
        <v>25</v>
      </c>
      <c r="C19" s="12">
        <v>8863542</v>
      </c>
      <c r="D19" s="12"/>
      <c r="E19" s="12">
        <v>86707476720</v>
      </c>
      <c r="F19" s="12"/>
      <c r="G19" s="12">
        <v>88636687486.505997</v>
      </c>
      <c r="H19" s="12"/>
      <c r="I19" s="12">
        <v>0</v>
      </c>
      <c r="J19" s="12"/>
      <c r="K19" s="12">
        <v>0</v>
      </c>
      <c r="L19" s="12"/>
      <c r="M19" s="12">
        <v>0</v>
      </c>
      <c r="N19" s="12"/>
      <c r="O19" s="12">
        <v>0</v>
      </c>
      <c r="P19" s="12"/>
      <c r="Q19" s="12">
        <v>8863542</v>
      </c>
      <c r="R19" s="12"/>
      <c r="S19" s="12">
        <v>9310</v>
      </c>
      <c r="T19" s="12"/>
      <c r="U19" s="12">
        <v>86707476720</v>
      </c>
      <c r="V19" s="12"/>
      <c r="W19" s="12">
        <v>82028584542.681</v>
      </c>
      <c r="X19" s="4"/>
      <c r="Y19" s="8">
        <v>2.1334038359949462E-2</v>
      </c>
    </row>
    <row r="20" spans="1:25">
      <c r="A20" s="1" t="s">
        <v>26</v>
      </c>
      <c r="C20" s="12">
        <v>5258122</v>
      </c>
      <c r="D20" s="12"/>
      <c r="E20" s="12">
        <v>24687500458</v>
      </c>
      <c r="F20" s="12"/>
      <c r="G20" s="12">
        <v>43435008606.771004</v>
      </c>
      <c r="H20" s="12"/>
      <c r="I20" s="12">
        <v>0</v>
      </c>
      <c r="J20" s="12"/>
      <c r="K20" s="12">
        <v>0</v>
      </c>
      <c r="L20" s="12"/>
      <c r="M20" s="12">
        <v>0</v>
      </c>
      <c r="N20" s="12"/>
      <c r="O20" s="12">
        <v>0</v>
      </c>
      <c r="P20" s="12"/>
      <c r="Q20" s="12">
        <v>5258122</v>
      </c>
      <c r="R20" s="12"/>
      <c r="S20" s="12">
        <v>7630</v>
      </c>
      <c r="T20" s="12"/>
      <c r="U20" s="12">
        <v>24687500458</v>
      </c>
      <c r="V20" s="12"/>
      <c r="W20" s="12">
        <v>39880760008.383003</v>
      </c>
      <c r="X20" s="4"/>
      <c r="Y20" s="8">
        <v>1.0372209499727321E-2</v>
      </c>
    </row>
    <row r="21" spans="1:25">
      <c r="A21" s="1" t="s">
        <v>27</v>
      </c>
      <c r="C21" s="12">
        <v>6459641</v>
      </c>
      <c r="D21" s="12"/>
      <c r="E21" s="12">
        <v>21700690029</v>
      </c>
      <c r="F21" s="12"/>
      <c r="G21" s="12">
        <v>28304676647.708401</v>
      </c>
      <c r="H21" s="12"/>
      <c r="I21" s="12">
        <v>0</v>
      </c>
      <c r="J21" s="12"/>
      <c r="K21" s="12">
        <v>0</v>
      </c>
      <c r="L21" s="12"/>
      <c r="M21" s="12">
        <v>0</v>
      </c>
      <c r="N21" s="12"/>
      <c r="O21" s="12">
        <v>0</v>
      </c>
      <c r="P21" s="12"/>
      <c r="Q21" s="12">
        <v>6459641</v>
      </c>
      <c r="R21" s="12"/>
      <c r="S21" s="12">
        <v>4396</v>
      </c>
      <c r="T21" s="12"/>
      <c r="U21" s="12">
        <v>21700690029</v>
      </c>
      <c r="V21" s="12"/>
      <c r="W21" s="12">
        <v>28227622174.075802</v>
      </c>
      <c r="X21" s="4"/>
      <c r="Y21" s="8">
        <v>7.3414551479740889E-3</v>
      </c>
    </row>
    <row r="22" spans="1:25">
      <c r="A22" s="1" t="s">
        <v>28</v>
      </c>
      <c r="C22" s="12">
        <v>712850</v>
      </c>
      <c r="D22" s="12"/>
      <c r="E22" s="12">
        <v>807659050</v>
      </c>
      <c r="F22" s="12"/>
      <c r="G22" s="12">
        <v>2362500880.6950002</v>
      </c>
      <c r="H22" s="12"/>
      <c r="I22" s="12">
        <v>0</v>
      </c>
      <c r="J22" s="12"/>
      <c r="K22" s="12">
        <v>0</v>
      </c>
      <c r="L22" s="12"/>
      <c r="M22" s="12">
        <v>-712850</v>
      </c>
      <c r="N22" s="12"/>
      <c r="O22" s="12">
        <v>2460510973</v>
      </c>
      <c r="P22" s="12"/>
      <c r="Q22" s="12">
        <v>0</v>
      </c>
      <c r="R22" s="12"/>
      <c r="S22" s="12">
        <v>0</v>
      </c>
      <c r="T22" s="12"/>
      <c r="U22" s="12">
        <v>0</v>
      </c>
      <c r="V22" s="12"/>
      <c r="W22" s="12">
        <v>0</v>
      </c>
      <c r="X22" s="4"/>
      <c r="Y22" s="8">
        <v>0</v>
      </c>
    </row>
    <row r="23" spans="1:25">
      <c r="A23" s="1" t="s">
        <v>29</v>
      </c>
      <c r="C23" s="12">
        <v>24452116</v>
      </c>
      <c r="D23" s="12"/>
      <c r="E23" s="12">
        <v>37054858650</v>
      </c>
      <c r="F23" s="12"/>
      <c r="G23" s="12">
        <v>36800231627.437202</v>
      </c>
      <c r="H23" s="12"/>
      <c r="I23" s="12">
        <v>0</v>
      </c>
      <c r="J23" s="12"/>
      <c r="K23" s="12">
        <v>0</v>
      </c>
      <c r="L23" s="12"/>
      <c r="M23" s="12">
        <v>0</v>
      </c>
      <c r="N23" s="12"/>
      <c r="O23" s="12">
        <v>0</v>
      </c>
      <c r="P23" s="12"/>
      <c r="Q23" s="12">
        <v>24452116</v>
      </c>
      <c r="R23" s="12"/>
      <c r="S23" s="12">
        <v>1514</v>
      </c>
      <c r="T23" s="12"/>
      <c r="U23" s="12">
        <v>37054858650</v>
      </c>
      <c r="V23" s="12"/>
      <c r="W23" s="12">
        <v>36800231627.437202</v>
      </c>
      <c r="X23" s="4"/>
      <c r="Y23" s="8">
        <v>9.5710240225621579E-3</v>
      </c>
    </row>
    <row r="24" spans="1:25">
      <c r="A24" s="1" t="s">
        <v>30</v>
      </c>
      <c r="C24" s="12">
        <v>1256254</v>
      </c>
      <c r="D24" s="12"/>
      <c r="E24" s="12">
        <v>15052716458</v>
      </c>
      <c r="F24" s="12"/>
      <c r="G24" s="12">
        <v>23302221527.141998</v>
      </c>
      <c r="H24" s="12"/>
      <c r="I24" s="12">
        <v>0</v>
      </c>
      <c r="J24" s="12"/>
      <c r="K24" s="12">
        <v>0</v>
      </c>
      <c r="L24" s="12"/>
      <c r="M24" s="12">
        <v>0</v>
      </c>
      <c r="N24" s="12"/>
      <c r="O24" s="12">
        <v>0</v>
      </c>
      <c r="P24" s="12"/>
      <c r="Q24" s="12">
        <v>1256254</v>
      </c>
      <c r="R24" s="12"/>
      <c r="S24" s="12">
        <v>19190</v>
      </c>
      <c r="T24" s="12"/>
      <c r="U24" s="12">
        <v>15052716458</v>
      </c>
      <c r="V24" s="12"/>
      <c r="W24" s="12">
        <v>23964074550.153</v>
      </c>
      <c r="X24" s="4"/>
      <c r="Y24" s="8">
        <v>6.2325893901977502E-3</v>
      </c>
    </row>
    <row r="25" spans="1:25">
      <c r="A25" s="1" t="s">
        <v>31</v>
      </c>
      <c r="C25" s="12">
        <v>1091408</v>
      </c>
      <c r="D25" s="12"/>
      <c r="E25" s="12">
        <v>18284555422</v>
      </c>
      <c r="F25" s="12"/>
      <c r="G25" s="12">
        <v>19886475863.591999</v>
      </c>
      <c r="H25" s="12"/>
      <c r="I25" s="12">
        <v>0</v>
      </c>
      <c r="J25" s="12"/>
      <c r="K25" s="12">
        <v>0</v>
      </c>
      <c r="L25" s="12"/>
      <c r="M25" s="12">
        <v>0</v>
      </c>
      <c r="N25" s="12"/>
      <c r="O25" s="12">
        <v>0</v>
      </c>
      <c r="P25" s="12"/>
      <c r="Q25" s="12">
        <v>1091408</v>
      </c>
      <c r="R25" s="12"/>
      <c r="S25" s="12">
        <v>18120</v>
      </c>
      <c r="T25" s="12"/>
      <c r="U25" s="12">
        <v>18284555422</v>
      </c>
      <c r="V25" s="12"/>
      <c r="W25" s="12">
        <v>19658643897.888</v>
      </c>
      <c r="X25" s="4"/>
      <c r="Y25" s="8">
        <v>5.1128306718971643E-3</v>
      </c>
    </row>
    <row r="26" spans="1:25">
      <c r="A26" s="1" t="s">
        <v>32</v>
      </c>
      <c r="C26" s="12">
        <v>3474693</v>
      </c>
      <c r="D26" s="12"/>
      <c r="E26" s="12">
        <v>43081724768</v>
      </c>
      <c r="F26" s="12"/>
      <c r="G26" s="12">
        <v>52086600135.882004</v>
      </c>
      <c r="H26" s="12"/>
      <c r="I26" s="12">
        <v>0</v>
      </c>
      <c r="J26" s="12"/>
      <c r="K26" s="12">
        <v>0</v>
      </c>
      <c r="L26" s="12"/>
      <c r="M26" s="12">
        <v>-1400000</v>
      </c>
      <c r="N26" s="12"/>
      <c r="O26" s="12">
        <v>20179215000</v>
      </c>
      <c r="P26" s="12"/>
      <c r="Q26" s="12">
        <v>2074693</v>
      </c>
      <c r="R26" s="12"/>
      <c r="S26" s="12">
        <v>14790</v>
      </c>
      <c r="T26" s="12"/>
      <c r="U26" s="12">
        <v>25723525159</v>
      </c>
      <c r="V26" s="12"/>
      <c r="W26" s="12">
        <v>30502135448.6535</v>
      </c>
      <c r="X26" s="4"/>
      <c r="Y26" s="8">
        <v>7.933011783024968E-3</v>
      </c>
    </row>
    <row r="27" spans="1:25">
      <c r="A27" s="1" t="s">
        <v>33</v>
      </c>
      <c r="C27" s="12">
        <v>3004981</v>
      </c>
      <c r="D27" s="12"/>
      <c r="E27" s="12">
        <v>56905913344</v>
      </c>
      <c r="F27" s="12"/>
      <c r="G27" s="12">
        <v>65566874918.947502</v>
      </c>
      <c r="H27" s="12"/>
      <c r="I27" s="12">
        <v>0</v>
      </c>
      <c r="J27" s="12"/>
      <c r="K27" s="12">
        <v>0</v>
      </c>
      <c r="L27" s="12"/>
      <c r="M27" s="12">
        <v>0</v>
      </c>
      <c r="N27" s="12"/>
      <c r="O27" s="12">
        <v>0</v>
      </c>
      <c r="P27" s="12"/>
      <c r="Q27" s="12">
        <v>3004981</v>
      </c>
      <c r="R27" s="12"/>
      <c r="S27" s="12">
        <v>20350</v>
      </c>
      <c r="T27" s="12"/>
      <c r="U27" s="12">
        <v>56905913344</v>
      </c>
      <c r="V27" s="12"/>
      <c r="W27" s="12">
        <v>60787512738.067497</v>
      </c>
      <c r="X27" s="4"/>
      <c r="Y27" s="8">
        <v>1.5809648987482858E-2</v>
      </c>
    </row>
    <row r="28" spans="1:25">
      <c r="A28" s="1" t="s">
        <v>34</v>
      </c>
      <c r="C28" s="12">
        <v>185603029</v>
      </c>
      <c r="D28" s="12"/>
      <c r="E28" s="12">
        <v>95759048892</v>
      </c>
      <c r="F28" s="12"/>
      <c r="G28" s="12">
        <v>79703434502.258408</v>
      </c>
      <c r="H28" s="12"/>
      <c r="I28" s="12">
        <v>0</v>
      </c>
      <c r="J28" s="12"/>
      <c r="K28" s="12">
        <v>0</v>
      </c>
      <c r="L28" s="12"/>
      <c r="M28" s="12">
        <v>0</v>
      </c>
      <c r="N28" s="12"/>
      <c r="O28" s="12">
        <v>0</v>
      </c>
      <c r="P28" s="12"/>
      <c r="Q28" s="12">
        <v>185603029</v>
      </c>
      <c r="R28" s="12"/>
      <c r="S28" s="12">
        <v>432</v>
      </c>
      <c r="T28" s="12"/>
      <c r="U28" s="12">
        <v>95759048892</v>
      </c>
      <c r="V28" s="12"/>
      <c r="W28" s="12">
        <v>79703434502.258408</v>
      </c>
      <c r="X28" s="4"/>
      <c r="Y28" s="8">
        <v>2.0729312087619318E-2</v>
      </c>
    </row>
    <row r="29" spans="1:25">
      <c r="A29" s="1" t="s">
        <v>35</v>
      </c>
      <c r="C29" s="12">
        <v>2321441</v>
      </c>
      <c r="D29" s="12"/>
      <c r="E29" s="12">
        <v>62720866003</v>
      </c>
      <c r="F29" s="12"/>
      <c r="G29" s="12">
        <v>60875237879.198997</v>
      </c>
      <c r="H29" s="12"/>
      <c r="I29" s="12">
        <v>0</v>
      </c>
      <c r="J29" s="12"/>
      <c r="K29" s="12">
        <v>0</v>
      </c>
      <c r="L29" s="12"/>
      <c r="M29" s="12">
        <v>0</v>
      </c>
      <c r="N29" s="12"/>
      <c r="O29" s="12">
        <v>0</v>
      </c>
      <c r="P29" s="12"/>
      <c r="Q29" s="12">
        <v>2321441</v>
      </c>
      <c r="R29" s="12"/>
      <c r="S29" s="12">
        <v>24520</v>
      </c>
      <c r="T29" s="12"/>
      <c r="U29" s="12">
        <v>62720866003</v>
      </c>
      <c r="V29" s="12"/>
      <c r="W29" s="12">
        <v>56583049006.746002</v>
      </c>
      <c r="X29" s="4"/>
      <c r="Y29" s="8">
        <v>1.4716149800253101E-2</v>
      </c>
    </row>
    <row r="30" spans="1:25">
      <c r="A30" s="1" t="s">
        <v>36</v>
      </c>
      <c r="C30" s="12">
        <v>14619936</v>
      </c>
      <c r="D30" s="12"/>
      <c r="E30" s="12">
        <v>14666803704</v>
      </c>
      <c r="F30" s="12"/>
      <c r="G30" s="12">
        <v>16436763487.684799</v>
      </c>
      <c r="H30" s="12"/>
      <c r="I30" s="12">
        <v>0</v>
      </c>
      <c r="J30" s="12"/>
      <c r="K30" s="12">
        <v>0</v>
      </c>
      <c r="L30" s="12"/>
      <c r="M30" s="12">
        <v>0</v>
      </c>
      <c r="N30" s="12"/>
      <c r="O30" s="12">
        <v>0</v>
      </c>
      <c r="P30" s="12"/>
      <c r="Q30" s="12">
        <v>14619936</v>
      </c>
      <c r="R30" s="12"/>
      <c r="S30" s="12">
        <v>1184</v>
      </c>
      <c r="T30" s="12"/>
      <c r="U30" s="12">
        <v>14666803704</v>
      </c>
      <c r="V30" s="12"/>
      <c r="W30" s="12">
        <v>17207009698.867199</v>
      </c>
      <c r="X30" s="4"/>
      <c r="Y30" s="8">
        <v>4.4752083316109024E-3</v>
      </c>
    </row>
    <row r="31" spans="1:25">
      <c r="A31" s="1" t="s">
        <v>37</v>
      </c>
      <c r="C31" s="12">
        <v>7281807</v>
      </c>
      <c r="D31" s="12"/>
      <c r="E31" s="12">
        <v>23240634275</v>
      </c>
      <c r="F31" s="12"/>
      <c r="G31" s="12">
        <v>22222134362.434502</v>
      </c>
      <c r="H31" s="12"/>
      <c r="I31" s="12">
        <v>0</v>
      </c>
      <c r="J31" s="12"/>
      <c r="K31" s="12">
        <v>0</v>
      </c>
      <c r="L31" s="12"/>
      <c r="M31" s="12">
        <v>0</v>
      </c>
      <c r="N31" s="12"/>
      <c r="O31" s="12">
        <v>0</v>
      </c>
      <c r="P31" s="12"/>
      <c r="Q31" s="12">
        <v>7281807</v>
      </c>
      <c r="R31" s="12"/>
      <c r="S31" s="12">
        <v>3050</v>
      </c>
      <c r="T31" s="12"/>
      <c r="U31" s="12">
        <v>23240634275</v>
      </c>
      <c r="V31" s="12"/>
      <c r="W31" s="12">
        <v>22077364757.467499</v>
      </c>
      <c r="X31" s="4"/>
      <c r="Y31" s="8">
        <v>5.7418928931699201E-3</v>
      </c>
    </row>
    <row r="32" spans="1:25">
      <c r="A32" s="1" t="s">
        <v>38</v>
      </c>
      <c r="C32" s="12">
        <v>118808</v>
      </c>
      <c r="D32" s="12"/>
      <c r="E32" s="12">
        <v>253585376</v>
      </c>
      <c r="F32" s="12"/>
      <c r="G32" s="12">
        <v>516456077.06519997</v>
      </c>
      <c r="H32" s="12"/>
      <c r="I32" s="12">
        <v>0</v>
      </c>
      <c r="J32" s="12"/>
      <c r="K32" s="12">
        <v>0</v>
      </c>
      <c r="L32" s="12"/>
      <c r="M32" s="12">
        <v>0</v>
      </c>
      <c r="N32" s="12"/>
      <c r="O32" s="12">
        <v>0</v>
      </c>
      <c r="P32" s="12"/>
      <c r="Q32" s="12">
        <v>118808</v>
      </c>
      <c r="R32" s="12"/>
      <c r="S32" s="12">
        <v>4627</v>
      </c>
      <c r="T32" s="12"/>
      <c r="U32" s="12">
        <v>253585376</v>
      </c>
      <c r="V32" s="12"/>
      <c r="W32" s="12">
        <v>546453754.53480005</v>
      </c>
      <c r="X32" s="4"/>
      <c r="Y32" s="8">
        <v>1.4212198620979402E-4</v>
      </c>
    </row>
    <row r="33" spans="1:25">
      <c r="A33" s="1" t="s">
        <v>39</v>
      </c>
      <c r="C33" s="12">
        <v>3495236</v>
      </c>
      <c r="D33" s="12"/>
      <c r="E33" s="12">
        <v>25661582660</v>
      </c>
      <c r="F33" s="12"/>
      <c r="G33" s="12">
        <v>53749576679.526001</v>
      </c>
      <c r="H33" s="12"/>
      <c r="I33" s="12">
        <v>0</v>
      </c>
      <c r="J33" s="12"/>
      <c r="K33" s="12">
        <v>0</v>
      </c>
      <c r="L33" s="12"/>
      <c r="M33" s="12">
        <v>0</v>
      </c>
      <c r="N33" s="12"/>
      <c r="O33" s="12">
        <v>0</v>
      </c>
      <c r="P33" s="12"/>
      <c r="Q33" s="12">
        <v>3495236</v>
      </c>
      <c r="R33" s="12"/>
      <c r="S33" s="12">
        <v>15220</v>
      </c>
      <c r="T33" s="12"/>
      <c r="U33" s="12">
        <v>25661582660</v>
      </c>
      <c r="V33" s="12"/>
      <c r="W33" s="12">
        <v>52880966843.075996</v>
      </c>
      <c r="X33" s="4"/>
      <c r="Y33" s="8">
        <v>1.37533102811788E-2</v>
      </c>
    </row>
    <row r="34" spans="1:25">
      <c r="A34" s="1" t="s">
        <v>40</v>
      </c>
      <c r="C34" s="12">
        <v>2040248</v>
      </c>
      <c r="D34" s="12"/>
      <c r="E34" s="12">
        <v>47334307106</v>
      </c>
      <c r="F34" s="12"/>
      <c r="G34" s="12">
        <v>44151922576.188004</v>
      </c>
      <c r="H34" s="12"/>
      <c r="I34" s="12">
        <v>0</v>
      </c>
      <c r="J34" s="12"/>
      <c r="K34" s="12">
        <v>0</v>
      </c>
      <c r="L34" s="12"/>
      <c r="M34" s="12">
        <v>-211313</v>
      </c>
      <c r="N34" s="12"/>
      <c r="O34" s="12">
        <v>5146921455</v>
      </c>
      <c r="P34" s="12"/>
      <c r="Q34" s="12">
        <v>1828935</v>
      </c>
      <c r="R34" s="12"/>
      <c r="S34" s="12">
        <v>25070</v>
      </c>
      <c r="T34" s="12"/>
      <c r="U34" s="12">
        <v>42431788181</v>
      </c>
      <c r="V34" s="12"/>
      <c r="W34" s="12">
        <v>45578584617.322502</v>
      </c>
      <c r="X34" s="4"/>
      <c r="Y34" s="8">
        <v>1.185410278672084E-2</v>
      </c>
    </row>
    <row r="35" spans="1:25">
      <c r="A35" s="1" t="s">
        <v>41</v>
      </c>
      <c r="C35" s="12">
        <v>2159716</v>
      </c>
      <c r="D35" s="12"/>
      <c r="E35" s="12">
        <v>46619813225</v>
      </c>
      <c r="F35" s="12"/>
      <c r="G35" s="12">
        <v>68785576701.192001</v>
      </c>
      <c r="H35" s="12"/>
      <c r="I35" s="12">
        <v>0</v>
      </c>
      <c r="J35" s="12"/>
      <c r="K35" s="12">
        <v>0</v>
      </c>
      <c r="L35" s="12"/>
      <c r="M35" s="12">
        <v>0</v>
      </c>
      <c r="N35" s="12"/>
      <c r="O35" s="12">
        <v>0</v>
      </c>
      <c r="P35" s="12"/>
      <c r="Q35" s="12">
        <v>2159716</v>
      </c>
      <c r="R35" s="12"/>
      <c r="S35" s="12">
        <v>36080</v>
      </c>
      <c r="T35" s="12"/>
      <c r="U35" s="12">
        <v>46619813225</v>
      </c>
      <c r="V35" s="12"/>
      <c r="W35" s="12">
        <v>77458914087.983994</v>
      </c>
      <c r="X35" s="4"/>
      <c r="Y35" s="8">
        <v>2.0145556011797912E-2</v>
      </c>
    </row>
    <row r="36" spans="1:25">
      <c r="A36" s="1" t="s">
        <v>42</v>
      </c>
      <c r="C36" s="12">
        <v>1425518</v>
      </c>
      <c r="D36" s="12"/>
      <c r="E36" s="12">
        <v>19998022893</v>
      </c>
      <c r="F36" s="12"/>
      <c r="G36" s="12">
        <v>36701236748.610001</v>
      </c>
      <c r="H36" s="12"/>
      <c r="I36" s="12">
        <v>0</v>
      </c>
      <c r="J36" s="12"/>
      <c r="K36" s="12">
        <v>0</v>
      </c>
      <c r="L36" s="12"/>
      <c r="M36" s="12">
        <v>-695316</v>
      </c>
      <c r="N36" s="12"/>
      <c r="O36" s="12">
        <v>17448217574</v>
      </c>
      <c r="P36" s="12"/>
      <c r="Q36" s="12">
        <v>730202</v>
      </c>
      <c r="R36" s="12"/>
      <c r="S36" s="12">
        <v>24850</v>
      </c>
      <c r="T36" s="12"/>
      <c r="U36" s="12">
        <v>10243712334</v>
      </c>
      <c r="V36" s="12"/>
      <c r="W36" s="12">
        <v>18037553857.785</v>
      </c>
      <c r="X36" s="4"/>
      <c r="Y36" s="8">
        <v>4.6912167028971934E-3</v>
      </c>
    </row>
    <row r="37" spans="1:25">
      <c r="A37" s="1" t="s">
        <v>43</v>
      </c>
      <c r="C37" s="12">
        <v>1783203</v>
      </c>
      <c r="D37" s="12"/>
      <c r="E37" s="12">
        <v>96660476322</v>
      </c>
      <c r="F37" s="12"/>
      <c r="G37" s="12">
        <v>76221496512.449997</v>
      </c>
      <c r="H37" s="12"/>
      <c r="I37" s="12">
        <v>0</v>
      </c>
      <c r="J37" s="12"/>
      <c r="K37" s="12">
        <v>0</v>
      </c>
      <c r="L37" s="12"/>
      <c r="M37" s="12">
        <v>0</v>
      </c>
      <c r="N37" s="12"/>
      <c r="O37" s="12">
        <v>0</v>
      </c>
      <c r="P37" s="12"/>
      <c r="Q37" s="12">
        <v>1783203</v>
      </c>
      <c r="R37" s="12"/>
      <c r="S37" s="12">
        <v>40800</v>
      </c>
      <c r="T37" s="12"/>
      <c r="U37" s="12">
        <v>96660476322</v>
      </c>
      <c r="V37" s="12"/>
      <c r="W37" s="12">
        <v>72321792039.720001</v>
      </c>
      <c r="X37" s="4"/>
      <c r="Y37" s="8">
        <v>1.8809490548174292E-2</v>
      </c>
    </row>
    <row r="38" spans="1:25">
      <c r="A38" s="1" t="s">
        <v>44</v>
      </c>
      <c r="C38" s="12">
        <v>3709043</v>
      </c>
      <c r="D38" s="12"/>
      <c r="E38" s="12">
        <v>54214408874</v>
      </c>
      <c r="F38" s="12"/>
      <c r="G38" s="12">
        <v>69610072785.552002</v>
      </c>
      <c r="H38" s="12"/>
      <c r="I38" s="12">
        <v>0</v>
      </c>
      <c r="J38" s="12"/>
      <c r="K38" s="12">
        <v>0</v>
      </c>
      <c r="L38" s="12"/>
      <c r="M38" s="12">
        <v>0</v>
      </c>
      <c r="N38" s="12"/>
      <c r="O38" s="12">
        <v>0</v>
      </c>
      <c r="P38" s="12"/>
      <c r="Q38" s="12">
        <v>3709043</v>
      </c>
      <c r="R38" s="12"/>
      <c r="S38" s="12">
        <v>18490</v>
      </c>
      <c r="T38" s="12"/>
      <c r="U38" s="12">
        <v>54214408874</v>
      </c>
      <c r="V38" s="12"/>
      <c r="W38" s="12">
        <v>68172152849.833504</v>
      </c>
      <c r="X38" s="4"/>
      <c r="Y38" s="8">
        <v>1.7730250157150296E-2</v>
      </c>
    </row>
    <row r="39" spans="1:25">
      <c r="A39" s="1" t="s">
        <v>45</v>
      </c>
      <c r="C39" s="12">
        <v>2544176</v>
      </c>
      <c r="D39" s="12"/>
      <c r="E39" s="12">
        <v>34981996066</v>
      </c>
      <c r="F39" s="12"/>
      <c r="G39" s="12">
        <v>32599301789.591999</v>
      </c>
      <c r="H39" s="12"/>
      <c r="I39" s="12">
        <v>0</v>
      </c>
      <c r="J39" s="12"/>
      <c r="K39" s="12">
        <v>0</v>
      </c>
      <c r="L39" s="12"/>
      <c r="M39" s="12">
        <v>0</v>
      </c>
      <c r="N39" s="12"/>
      <c r="O39" s="12">
        <v>0</v>
      </c>
      <c r="P39" s="12"/>
      <c r="Q39" s="12">
        <v>2544176</v>
      </c>
      <c r="R39" s="12"/>
      <c r="S39" s="12">
        <v>13540</v>
      </c>
      <c r="T39" s="12"/>
      <c r="U39" s="12">
        <v>34981996066</v>
      </c>
      <c r="V39" s="12"/>
      <c r="W39" s="12">
        <v>34243176588.911999</v>
      </c>
      <c r="X39" s="4"/>
      <c r="Y39" s="8">
        <v>8.9059837736716729E-3</v>
      </c>
    </row>
    <row r="40" spans="1:25">
      <c r="A40" s="1" t="s">
        <v>46</v>
      </c>
      <c r="C40" s="12">
        <v>8564346</v>
      </c>
      <c r="D40" s="12"/>
      <c r="E40" s="12">
        <v>32001159157</v>
      </c>
      <c r="F40" s="12"/>
      <c r="G40" s="12">
        <v>27677024847.366299</v>
      </c>
      <c r="H40" s="12"/>
      <c r="I40" s="12">
        <v>0</v>
      </c>
      <c r="J40" s="12"/>
      <c r="K40" s="12">
        <v>0</v>
      </c>
      <c r="L40" s="12"/>
      <c r="M40" s="12">
        <v>0</v>
      </c>
      <c r="N40" s="12"/>
      <c r="O40" s="12">
        <v>0</v>
      </c>
      <c r="P40" s="12"/>
      <c r="Q40" s="12">
        <v>8564346</v>
      </c>
      <c r="R40" s="12"/>
      <c r="S40" s="12">
        <v>3043</v>
      </c>
      <c r="T40" s="12"/>
      <c r="U40" s="12">
        <v>32001159157</v>
      </c>
      <c r="V40" s="12"/>
      <c r="W40" s="12">
        <v>25906240113.975899</v>
      </c>
      <c r="X40" s="4"/>
      <c r="Y40" s="8">
        <v>6.7377088539916381E-3</v>
      </c>
    </row>
    <row r="41" spans="1:25">
      <c r="A41" s="1" t="s">
        <v>47</v>
      </c>
      <c r="C41" s="12">
        <v>856476</v>
      </c>
      <c r="D41" s="12"/>
      <c r="E41" s="12">
        <v>14272316514</v>
      </c>
      <c r="F41" s="12"/>
      <c r="G41" s="12">
        <v>10744415193.636</v>
      </c>
      <c r="H41" s="12"/>
      <c r="I41" s="12">
        <v>0</v>
      </c>
      <c r="J41" s="12"/>
      <c r="K41" s="12">
        <v>0</v>
      </c>
      <c r="L41" s="12"/>
      <c r="M41" s="12">
        <v>0</v>
      </c>
      <c r="N41" s="12"/>
      <c r="O41" s="12">
        <v>0</v>
      </c>
      <c r="P41" s="12"/>
      <c r="Q41" s="12">
        <v>856476</v>
      </c>
      <c r="R41" s="12"/>
      <c r="S41" s="12">
        <v>11640</v>
      </c>
      <c r="T41" s="12"/>
      <c r="U41" s="12">
        <v>14272316514</v>
      </c>
      <c r="V41" s="12"/>
      <c r="W41" s="12">
        <v>9910062825.1919994</v>
      </c>
      <c r="X41" s="4"/>
      <c r="Y41" s="8">
        <v>2.5774144664430804E-3</v>
      </c>
    </row>
    <row r="42" spans="1:25">
      <c r="A42" s="1" t="s">
        <v>48</v>
      </c>
      <c r="C42" s="12">
        <v>2531</v>
      </c>
      <c r="D42" s="12"/>
      <c r="E42" s="12">
        <v>5997834</v>
      </c>
      <c r="F42" s="12"/>
      <c r="G42" s="12">
        <v>9651147.9497999996</v>
      </c>
      <c r="H42" s="12"/>
      <c r="I42" s="12">
        <v>0</v>
      </c>
      <c r="J42" s="12"/>
      <c r="K42" s="12">
        <v>0</v>
      </c>
      <c r="L42" s="12"/>
      <c r="M42" s="12">
        <v>0</v>
      </c>
      <c r="N42" s="12"/>
      <c r="O42" s="12">
        <v>0</v>
      </c>
      <c r="P42" s="12"/>
      <c r="Q42" s="12">
        <v>2531</v>
      </c>
      <c r="R42" s="12"/>
      <c r="S42" s="12">
        <v>3994</v>
      </c>
      <c r="T42" s="12"/>
      <c r="U42" s="12">
        <v>5997834</v>
      </c>
      <c r="V42" s="12"/>
      <c r="W42" s="12">
        <v>10048666.556700001</v>
      </c>
      <c r="X42" s="4"/>
      <c r="Y42" s="8">
        <v>2.6134625994361017E-6</v>
      </c>
    </row>
    <row r="43" spans="1:25">
      <c r="A43" s="1" t="s">
        <v>49</v>
      </c>
      <c r="C43" s="12">
        <v>25478643</v>
      </c>
      <c r="D43" s="12"/>
      <c r="E43" s="12">
        <v>93573249415</v>
      </c>
      <c r="F43" s="12"/>
      <c r="G43" s="12">
        <v>136006232048.186</v>
      </c>
      <c r="H43" s="12"/>
      <c r="I43" s="12">
        <v>0</v>
      </c>
      <c r="J43" s="12"/>
      <c r="K43" s="12">
        <v>0</v>
      </c>
      <c r="L43" s="12"/>
      <c r="M43" s="12">
        <v>0</v>
      </c>
      <c r="N43" s="12"/>
      <c r="O43" s="12">
        <v>0</v>
      </c>
      <c r="P43" s="12"/>
      <c r="Q43" s="12">
        <v>25478643</v>
      </c>
      <c r="R43" s="12"/>
      <c r="S43" s="12">
        <v>5330</v>
      </c>
      <c r="T43" s="12"/>
      <c r="U43" s="12">
        <v>93573249415</v>
      </c>
      <c r="V43" s="12"/>
      <c r="W43" s="12">
        <v>134993150245.21899</v>
      </c>
      <c r="X43" s="4"/>
      <c r="Y43" s="8">
        <v>3.5109091077433284E-2</v>
      </c>
    </row>
    <row r="44" spans="1:25">
      <c r="A44" s="1" t="s">
        <v>50</v>
      </c>
      <c r="C44" s="12">
        <v>4020453</v>
      </c>
      <c r="D44" s="12"/>
      <c r="E44" s="12">
        <v>30583798252</v>
      </c>
      <c r="F44" s="12"/>
      <c r="G44" s="12">
        <v>42003544011.871498</v>
      </c>
      <c r="H44" s="12"/>
      <c r="I44" s="12">
        <v>0</v>
      </c>
      <c r="J44" s="12"/>
      <c r="K44" s="12">
        <v>0</v>
      </c>
      <c r="L44" s="12"/>
      <c r="M44" s="12">
        <v>0</v>
      </c>
      <c r="N44" s="12"/>
      <c r="O44" s="12">
        <v>0</v>
      </c>
      <c r="P44" s="12"/>
      <c r="Q44" s="12">
        <v>4020453</v>
      </c>
      <c r="R44" s="12"/>
      <c r="S44" s="12">
        <v>10990</v>
      </c>
      <c r="T44" s="12"/>
      <c r="U44" s="12">
        <v>30583798252</v>
      </c>
      <c r="V44" s="12"/>
      <c r="W44" s="12">
        <v>43921879038.1035</v>
      </c>
      <c r="X44" s="4"/>
      <c r="Y44" s="8">
        <v>1.1423225909163478E-2</v>
      </c>
    </row>
    <row r="45" spans="1:25">
      <c r="A45" s="1" t="s">
        <v>51</v>
      </c>
      <c r="C45" s="12">
        <v>1581452</v>
      </c>
      <c r="D45" s="12"/>
      <c r="E45" s="12">
        <v>27666936860</v>
      </c>
      <c r="F45" s="12"/>
      <c r="G45" s="12">
        <v>47019787005.545998</v>
      </c>
      <c r="H45" s="12"/>
      <c r="I45" s="12">
        <v>0</v>
      </c>
      <c r="J45" s="12"/>
      <c r="K45" s="12">
        <v>0</v>
      </c>
      <c r="L45" s="12"/>
      <c r="M45" s="12">
        <v>0</v>
      </c>
      <c r="N45" s="12"/>
      <c r="O45" s="12">
        <v>0</v>
      </c>
      <c r="P45" s="12"/>
      <c r="Q45" s="12">
        <v>1581452</v>
      </c>
      <c r="R45" s="12"/>
      <c r="S45" s="12">
        <v>31580</v>
      </c>
      <c r="T45" s="12"/>
      <c r="U45" s="12">
        <v>27666936860</v>
      </c>
      <c r="V45" s="12"/>
      <c r="W45" s="12">
        <v>49645097747.748001</v>
      </c>
      <c r="X45" s="4"/>
      <c r="Y45" s="8">
        <v>1.2911723707518216E-2</v>
      </c>
    </row>
    <row r="46" spans="1:25">
      <c r="A46" s="1" t="s">
        <v>52</v>
      </c>
      <c r="C46" s="12">
        <v>33911253</v>
      </c>
      <c r="D46" s="12"/>
      <c r="E46" s="12">
        <v>86380164364</v>
      </c>
      <c r="F46" s="12"/>
      <c r="G46" s="12">
        <v>56699347117.101303</v>
      </c>
      <c r="H46" s="12"/>
      <c r="I46" s="12">
        <v>0</v>
      </c>
      <c r="J46" s="12"/>
      <c r="K46" s="12">
        <v>0</v>
      </c>
      <c r="L46" s="12"/>
      <c r="M46" s="12">
        <v>0</v>
      </c>
      <c r="N46" s="12"/>
      <c r="O46" s="12">
        <v>0</v>
      </c>
      <c r="P46" s="12"/>
      <c r="Q46" s="12">
        <v>33911253</v>
      </c>
      <c r="R46" s="12"/>
      <c r="S46" s="12">
        <v>1769</v>
      </c>
      <c r="T46" s="12"/>
      <c r="U46" s="12">
        <v>86380164364</v>
      </c>
      <c r="V46" s="12"/>
      <c r="W46" s="12">
        <v>59632071967.985802</v>
      </c>
      <c r="X46" s="4"/>
      <c r="Y46" s="8">
        <v>1.5509141330926301E-2</v>
      </c>
    </row>
    <row r="47" spans="1:25">
      <c r="A47" s="1" t="s">
        <v>53</v>
      </c>
      <c r="C47" s="12">
        <v>3378632</v>
      </c>
      <c r="D47" s="12"/>
      <c r="E47" s="12">
        <v>94304467994</v>
      </c>
      <c r="F47" s="12"/>
      <c r="G47" s="12">
        <v>128833177795.056</v>
      </c>
      <c r="H47" s="12"/>
      <c r="I47" s="12">
        <v>0</v>
      </c>
      <c r="J47" s="12"/>
      <c r="K47" s="12">
        <v>0</v>
      </c>
      <c r="L47" s="12"/>
      <c r="M47" s="12">
        <v>-1031447</v>
      </c>
      <c r="N47" s="12"/>
      <c r="O47" s="12">
        <v>41188397535</v>
      </c>
      <c r="P47" s="12"/>
      <c r="Q47" s="12">
        <v>2347185</v>
      </c>
      <c r="R47" s="12"/>
      <c r="S47" s="12">
        <v>39410</v>
      </c>
      <c r="T47" s="12"/>
      <c r="U47" s="12">
        <v>65514691364</v>
      </c>
      <c r="V47" s="12"/>
      <c r="W47" s="12">
        <v>91952170612.942505</v>
      </c>
      <c r="X47" s="4"/>
      <c r="Y47" s="8">
        <v>2.3914969959239248E-2</v>
      </c>
    </row>
    <row r="48" spans="1:25">
      <c r="A48" s="1" t="s">
        <v>54</v>
      </c>
      <c r="C48" s="12">
        <v>2979939</v>
      </c>
      <c r="D48" s="12"/>
      <c r="E48" s="12">
        <v>56127669060</v>
      </c>
      <c r="F48" s="12"/>
      <c r="G48" s="12">
        <v>56755912234.122002</v>
      </c>
      <c r="H48" s="12"/>
      <c r="I48" s="12">
        <v>0</v>
      </c>
      <c r="J48" s="12"/>
      <c r="K48" s="12">
        <v>0</v>
      </c>
      <c r="L48" s="12"/>
      <c r="M48" s="12">
        <v>-232563</v>
      </c>
      <c r="N48" s="12"/>
      <c r="O48" s="12">
        <v>5064031297</v>
      </c>
      <c r="P48" s="12"/>
      <c r="Q48" s="12">
        <v>2747376</v>
      </c>
      <c r="R48" s="12"/>
      <c r="S48" s="12">
        <v>20100</v>
      </c>
      <c r="T48" s="12"/>
      <c r="U48" s="12">
        <v>51747304529</v>
      </c>
      <c r="V48" s="12"/>
      <c r="W48" s="12">
        <v>54893685167.279999</v>
      </c>
      <c r="X48" s="4"/>
      <c r="Y48" s="8">
        <v>1.4276779144816197E-2</v>
      </c>
    </row>
    <row r="49" spans="1:25">
      <c r="A49" s="1" t="s">
        <v>55</v>
      </c>
      <c r="C49" s="12">
        <v>359496</v>
      </c>
      <c r="D49" s="12"/>
      <c r="E49" s="12">
        <v>10126234531</v>
      </c>
      <c r="F49" s="12"/>
      <c r="G49" s="12">
        <v>28016788705.919998</v>
      </c>
      <c r="H49" s="12"/>
      <c r="I49" s="12">
        <v>0</v>
      </c>
      <c r="J49" s="12"/>
      <c r="K49" s="12">
        <v>0</v>
      </c>
      <c r="L49" s="12"/>
      <c r="M49" s="12">
        <v>0</v>
      </c>
      <c r="N49" s="12"/>
      <c r="O49" s="12">
        <v>0</v>
      </c>
      <c r="P49" s="12"/>
      <c r="Q49" s="12">
        <v>359496</v>
      </c>
      <c r="R49" s="12"/>
      <c r="S49" s="12">
        <v>75700</v>
      </c>
      <c r="T49" s="12"/>
      <c r="U49" s="12">
        <v>10126234531</v>
      </c>
      <c r="V49" s="12"/>
      <c r="W49" s="12">
        <v>27051924809.16</v>
      </c>
      <c r="X49" s="4"/>
      <c r="Y49" s="8">
        <v>7.0356791453447323E-3</v>
      </c>
    </row>
    <row r="50" spans="1:25">
      <c r="A50" s="1" t="s">
        <v>56</v>
      </c>
      <c r="C50" s="12">
        <v>8150143</v>
      </c>
      <c r="D50" s="12"/>
      <c r="E50" s="12">
        <v>25435130771</v>
      </c>
      <c r="F50" s="12"/>
      <c r="G50" s="12">
        <v>39211984301.886002</v>
      </c>
      <c r="H50" s="12"/>
      <c r="I50" s="12">
        <v>0</v>
      </c>
      <c r="J50" s="12"/>
      <c r="K50" s="12">
        <v>0</v>
      </c>
      <c r="L50" s="12"/>
      <c r="M50" s="12">
        <v>0</v>
      </c>
      <c r="N50" s="12"/>
      <c r="O50" s="12">
        <v>0</v>
      </c>
      <c r="P50" s="12"/>
      <c r="Q50" s="12">
        <v>8150143</v>
      </c>
      <c r="R50" s="12"/>
      <c r="S50" s="12">
        <v>4705</v>
      </c>
      <c r="T50" s="12"/>
      <c r="U50" s="12">
        <v>25435130771</v>
      </c>
      <c r="V50" s="12"/>
      <c r="W50" s="12">
        <v>38118261599.250702</v>
      </c>
      <c r="X50" s="4"/>
      <c r="Y50" s="8">
        <v>9.9138179661002364E-3</v>
      </c>
    </row>
    <row r="51" spans="1:25">
      <c r="A51" s="1" t="s">
        <v>57</v>
      </c>
      <c r="C51" s="12">
        <v>220432</v>
      </c>
      <c r="D51" s="12"/>
      <c r="E51" s="12">
        <v>31801615735</v>
      </c>
      <c r="F51" s="12"/>
      <c r="G51" s="12">
        <v>31706726163.119999</v>
      </c>
      <c r="H51" s="12"/>
      <c r="I51" s="12">
        <v>30000</v>
      </c>
      <c r="J51" s="12"/>
      <c r="K51" s="12">
        <v>4906678171</v>
      </c>
      <c r="L51" s="12"/>
      <c r="M51" s="12">
        <v>0</v>
      </c>
      <c r="N51" s="12"/>
      <c r="O51" s="12">
        <v>0</v>
      </c>
      <c r="P51" s="12"/>
      <c r="Q51" s="12">
        <v>250432</v>
      </c>
      <c r="R51" s="12"/>
      <c r="S51" s="12">
        <v>167400</v>
      </c>
      <c r="T51" s="12"/>
      <c r="U51" s="12">
        <v>36708293906</v>
      </c>
      <c r="V51" s="12"/>
      <c r="W51" s="12">
        <v>41672879015.040001</v>
      </c>
      <c r="X51" s="4"/>
      <c r="Y51" s="8">
        <v>1.083830477428032E-2</v>
      </c>
    </row>
    <row r="52" spans="1:25">
      <c r="A52" s="1" t="s">
        <v>58</v>
      </c>
      <c r="C52" s="12">
        <v>1639671</v>
      </c>
      <c r="D52" s="12"/>
      <c r="E52" s="12">
        <v>24176679307</v>
      </c>
      <c r="F52" s="12"/>
      <c r="G52" s="12">
        <v>49337525765.038498</v>
      </c>
      <c r="H52" s="12"/>
      <c r="I52" s="12">
        <v>0</v>
      </c>
      <c r="J52" s="12"/>
      <c r="K52" s="12">
        <v>0</v>
      </c>
      <c r="L52" s="12"/>
      <c r="M52" s="12">
        <v>0</v>
      </c>
      <c r="N52" s="12"/>
      <c r="O52" s="12">
        <v>0</v>
      </c>
      <c r="P52" s="12"/>
      <c r="Q52" s="12">
        <v>1639671</v>
      </c>
      <c r="R52" s="12"/>
      <c r="S52" s="12">
        <v>28360</v>
      </c>
      <c r="T52" s="12"/>
      <c r="U52" s="12">
        <v>24176679307</v>
      </c>
      <c r="V52" s="12"/>
      <c r="W52" s="12">
        <v>46224388196.117996</v>
      </c>
      <c r="X52" s="4"/>
      <c r="Y52" s="8">
        <v>1.2022063728626974E-2</v>
      </c>
    </row>
    <row r="53" spans="1:25">
      <c r="A53" s="1" t="s">
        <v>59</v>
      </c>
      <c r="C53" s="12">
        <v>5601819</v>
      </c>
      <c r="D53" s="12"/>
      <c r="E53" s="12">
        <v>59249520148</v>
      </c>
      <c r="F53" s="12"/>
      <c r="G53" s="12">
        <v>58246386330.897003</v>
      </c>
      <c r="H53" s="12"/>
      <c r="I53" s="12">
        <v>0</v>
      </c>
      <c r="J53" s="12"/>
      <c r="K53" s="12">
        <v>0</v>
      </c>
      <c r="L53" s="12"/>
      <c r="M53" s="12">
        <v>0</v>
      </c>
      <c r="N53" s="12"/>
      <c r="O53" s="12">
        <v>0</v>
      </c>
      <c r="P53" s="12"/>
      <c r="Q53" s="12">
        <v>5601819</v>
      </c>
      <c r="R53" s="12"/>
      <c r="S53" s="12">
        <v>11040</v>
      </c>
      <c r="T53" s="12"/>
      <c r="U53" s="12">
        <v>59249520148</v>
      </c>
      <c r="V53" s="12"/>
      <c r="W53" s="12">
        <v>61476109473.528</v>
      </c>
      <c r="X53" s="4"/>
      <c r="Y53" s="8">
        <v>1.5988739596576648E-2</v>
      </c>
    </row>
    <row r="54" spans="1:25">
      <c r="A54" s="1" t="s">
        <v>60</v>
      </c>
      <c r="C54" s="12">
        <v>1604498</v>
      </c>
      <c r="D54" s="12"/>
      <c r="E54" s="12">
        <v>10301416816</v>
      </c>
      <c r="F54" s="12"/>
      <c r="G54" s="12">
        <v>10845668410.92</v>
      </c>
      <c r="H54" s="12"/>
      <c r="I54" s="12">
        <v>0</v>
      </c>
      <c r="J54" s="12"/>
      <c r="K54" s="12">
        <v>0</v>
      </c>
      <c r="L54" s="12"/>
      <c r="M54" s="12">
        <v>0</v>
      </c>
      <c r="N54" s="12"/>
      <c r="O54" s="12">
        <v>0</v>
      </c>
      <c r="P54" s="12"/>
      <c r="Q54" s="12">
        <v>1604498</v>
      </c>
      <c r="R54" s="12"/>
      <c r="S54" s="12">
        <v>6800</v>
      </c>
      <c r="T54" s="12"/>
      <c r="U54" s="12">
        <v>10301416816</v>
      </c>
      <c r="V54" s="12"/>
      <c r="W54" s="12">
        <v>10845668410.92</v>
      </c>
      <c r="X54" s="4"/>
      <c r="Y54" s="8">
        <v>2.820747270086894E-3</v>
      </c>
    </row>
    <row r="55" spans="1:25">
      <c r="A55" s="1" t="s">
        <v>61</v>
      </c>
      <c r="C55" s="12">
        <v>1085883</v>
      </c>
      <c r="D55" s="12"/>
      <c r="E55" s="12">
        <v>35087173368</v>
      </c>
      <c r="F55" s="12"/>
      <c r="G55" s="12">
        <v>36570817229.561996</v>
      </c>
      <c r="H55" s="12"/>
      <c r="I55" s="12">
        <v>0</v>
      </c>
      <c r="J55" s="12"/>
      <c r="K55" s="12">
        <v>0</v>
      </c>
      <c r="L55" s="12"/>
      <c r="M55" s="12">
        <v>0</v>
      </c>
      <c r="N55" s="12"/>
      <c r="O55" s="12">
        <v>0</v>
      </c>
      <c r="P55" s="12"/>
      <c r="Q55" s="12">
        <v>1085883</v>
      </c>
      <c r="R55" s="12"/>
      <c r="S55" s="12">
        <v>29710</v>
      </c>
      <c r="T55" s="12"/>
      <c r="U55" s="12">
        <v>35087173368</v>
      </c>
      <c r="V55" s="12"/>
      <c r="W55" s="12">
        <v>32069627505.616501</v>
      </c>
      <c r="X55" s="4"/>
      <c r="Y55" s="8">
        <v>8.340685959759845E-3</v>
      </c>
    </row>
    <row r="56" spans="1:25">
      <c r="A56" s="1" t="s">
        <v>62</v>
      </c>
      <c r="C56" s="12">
        <v>0</v>
      </c>
      <c r="D56" s="12"/>
      <c r="E56" s="12">
        <v>0</v>
      </c>
      <c r="F56" s="12"/>
      <c r="G56" s="12">
        <v>0</v>
      </c>
      <c r="H56" s="12"/>
      <c r="I56" s="12">
        <v>885000</v>
      </c>
      <c r="J56" s="12"/>
      <c r="K56" s="12">
        <v>5962343894</v>
      </c>
      <c r="L56" s="12"/>
      <c r="M56" s="12">
        <v>0</v>
      </c>
      <c r="N56" s="12"/>
      <c r="O56" s="12">
        <v>0</v>
      </c>
      <c r="P56" s="12"/>
      <c r="Q56" s="12">
        <v>885000</v>
      </c>
      <c r="R56" s="12"/>
      <c r="S56" s="12">
        <v>6900</v>
      </c>
      <c r="T56" s="12"/>
      <c r="U56" s="12">
        <v>5962343894</v>
      </c>
      <c r="V56" s="12"/>
      <c r="W56" s="12">
        <v>6070166325</v>
      </c>
      <c r="X56" s="4"/>
      <c r="Y56" s="8">
        <v>1.5787321206480358E-3</v>
      </c>
    </row>
    <row r="57" spans="1:25">
      <c r="A57" s="1" t="s">
        <v>63</v>
      </c>
      <c r="C57" s="12">
        <v>0</v>
      </c>
      <c r="D57" s="12"/>
      <c r="E57" s="12">
        <v>0</v>
      </c>
      <c r="F57" s="12"/>
      <c r="G57" s="12">
        <v>0</v>
      </c>
      <c r="H57" s="12"/>
      <c r="I57" s="12">
        <v>18352398</v>
      </c>
      <c r="J57" s="12"/>
      <c r="K57" s="12">
        <v>58551139166</v>
      </c>
      <c r="L57" s="12"/>
      <c r="M57" s="12">
        <v>-6525975</v>
      </c>
      <c r="N57" s="12"/>
      <c r="O57" s="12">
        <v>20511139425</v>
      </c>
      <c r="P57" s="12"/>
      <c r="Q57" s="12">
        <v>11826423</v>
      </c>
      <c r="R57" s="12"/>
      <c r="S57" s="12">
        <v>3137</v>
      </c>
      <c r="T57" s="12"/>
      <c r="U57" s="12">
        <v>37877549416</v>
      </c>
      <c r="V57" s="12"/>
      <c r="W57" s="12">
        <v>36878746991.741501</v>
      </c>
      <c r="X57" s="4"/>
      <c r="Y57" s="8">
        <v>9.5914443407140795E-3</v>
      </c>
    </row>
    <row r="58" spans="1:25">
      <c r="A58" s="1" t="s">
        <v>64</v>
      </c>
      <c r="C58" s="12">
        <v>0</v>
      </c>
      <c r="D58" s="12"/>
      <c r="E58" s="12">
        <v>0</v>
      </c>
      <c r="F58" s="12"/>
      <c r="G58" s="12">
        <v>0</v>
      </c>
      <c r="H58" s="12"/>
      <c r="I58" s="12">
        <v>3300000</v>
      </c>
      <c r="J58" s="12"/>
      <c r="K58" s="12">
        <v>13294413449</v>
      </c>
      <c r="L58" s="12"/>
      <c r="M58" s="12">
        <v>0</v>
      </c>
      <c r="N58" s="12"/>
      <c r="O58" s="12">
        <v>0</v>
      </c>
      <c r="P58" s="12"/>
      <c r="Q58" s="12">
        <v>3300000</v>
      </c>
      <c r="R58" s="12"/>
      <c r="S58" s="12">
        <v>4147</v>
      </c>
      <c r="T58" s="12"/>
      <c r="U58" s="12">
        <v>13294413449</v>
      </c>
      <c r="V58" s="12"/>
      <c r="W58" s="12">
        <v>13603673655</v>
      </c>
      <c r="X58" s="4"/>
      <c r="Y58" s="8">
        <v>3.5380507564530309E-3</v>
      </c>
    </row>
    <row r="59" spans="1:25">
      <c r="A59" s="1" t="s">
        <v>65</v>
      </c>
      <c r="C59" s="12">
        <v>0</v>
      </c>
      <c r="D59" s="12"/>
      <c r="E59" s="12">
        <v>0</v>
      </c>
      <c r="F59" s="12"/>
      <c r="G59" s="12">
        <v>0</v>
      </c>
      <c r="H59" s="12"/>
      <c r="I59" s="12">
        <v>7014045</v>
      </c>
      <c r="J59" s="12"/>
      <c r="K59" s="12">
        <v>45021843782</v>
      </c>
      <c r="L59" s="12"/>
      <c r="M59" s="12">
        <v>0</v>
      </c>
      <c r="N59" s="12"/>
      <c r="O59" s="12">
        <v>0</v>
      </c>
      <c r="P59" s="12"/>
      <c r="Q59" s="12">
        <v>7014045</v>
      </c>
      <c r="R59" s="12"/>
      <c r="S59" s="12">
        <v>6750</v>
      </c>
      <c r="T59" s="12"/>
      <c r="U59" s="12">
        <v>45021843782</v>
      </c>
      <c r="V59" s="12"/>
      <c r="W59" s="12">
        <v>47063102167.6875</v>
      </c>
      <c r="X59" s="4"/>
      <c r="Y59" s="8">
        <v>1.2240196909179166E-2</v>
      </c>
    </row>
    <row r="60" spans="1:25" ht="24.75" thickBot="1">
      <c r="C60" s="4"/>
      <c r="D60" s="4"/>
      <c r="E60" s="7" t="s">
        <v>235</v>
      </c>
      <c r="F60" s="4"/>
      <c r="G60" s="7">
        <f>SUM(G9:G59)</f>
        <v>2296938535743.415</v>
      </c>
      <c r="H60" s="4"/>
      <c r="I60" s="4"/>
      <c r="J60" s="4"/>
      <c r="K60" s="7">
        <f>SUM(K9:K59)</f>
        <v>155139309093</v>
      </c>
      <c r="L60" s="4"/>
      <c r="M60" s="4"/>
      <c r="N60" s="4"/>
      <c r="O60" s="7">
        <f>SUM(O9:O59)</f>
        <v>111998433259</v>
      </c>
      <c r="P60" s="4"/>
      <c r="Q60" s="4"/>
      <c r="R60" s="4"/>
      <c r="S60" s="4"/>
      <c r="T60" s="4"/>
      <c r="U60" s="7">
        <f>SUM(U9:U59)</f>
        <v>2111691233304</v>
      </c>
      <c r="V60" s="4"/>
      <c r="W60" s="7">
        <f>SUM(W9:W59)</f>
        <v>2331002632634.3462</v>
      </c>
      <c r="X60" s="4"/>
      <c r="Y60" s="9">
        <f>SUM(Y9:Y59)</f>
        <v>0.60624841765846949</v>
      </c>
    </row>
    <row r="61" spans="1:25" ht="24.75" thickTop="1"/>
    <row r="63" spans="1:25">
      <c r="Y63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workbookViewId="0">
      <selection activeCell="I6" sqref="I6:K6"/>
    </sheetView>
  </sheetViews>
  <sheetFormatPr defaultRowHeight="24"/>
  <cols>
    <col min="1" max="1" width="32.85546875" style="1" bestFit="1" customWidth="1"/>
    <col min="2" max="2" width="1" style="1" customWidth="1"/>
    <col min="3" max="3" width="30.85546875" style="1" bestFit="1" customWidth="1"/>
    <col min="4" max="4" width="1" style="1" customWidth="1"/>
    <col min="5" max="5" width="36.85546875" style="1" bestFit="1" customWidth="1"/>
    <col min="6" max="6" width="1" style="1" customWidth="1"/>
    <col min="7" max="7" width="32" style="1" bestFit="1" customWidth="1"/>
    <col min="8" max="8" width="1" style="1" customWidth="1"/>
    <col min="9" max="9" width="36.85546875" style="1" bestFit="1" customWidth="1"/>
    <col min="10" max="10" width="1" style="1" customWidth="1"/>
    <col min="11" max="11" width="32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.75">
      <c r="A3" s="16" t="s">
        <v>144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1" ht="24.75">
      <c r="A6" s="17" t="s">
        <v>225</v>
      </c>
      <c r="B6" s="17" t="s">
        <v>225</v>
      </c>
      <c r="C6" s="17" t="s">
        <v>225</v>
      </c>
      <c r="E6" s="17" t="s">
        <v>146</v>
      </c>
      <c r="F6" s="17" t="s">
        <v>146</v>
      </c>
      <c r="G6" s="17" t="s">
        <v>146</v>
      </c>
      <c r="I6" s="17" t="s">
        <v>147</v>
      </c>
      <c r="J6" s="17" t="s">
        <v>147</v>
      </c>
      <c r="K6" s="17" t="s">
        <v>147</v>
      </c>
    </row>
    <row r="7" spans="1:11" ht="24.75">
      <c r="A7" s="17" t="s">
        <v>226</v>
      </c>
      <c r="C7" s="17" t="s">
        <v>128</v>
      </c>
      <c r="E7" s="17" t="s">
        <v>227</v>
      </c>
      <c r="G7" s="17" t="s">
        <v>228</v>
      </c>
      <c r="I7" s="17" t="s">
        <v>227</v>
      </c>
      <c r="K7" s="17" t="s">
        <v>228</v>
      </c>
    </row>
    <row r="8" spans="1:11">
      <c r="A8" s="1" t="s">
        <v>134</v>
      </c>
      <c r="C8" s="4" t="s">
        <v>135</v>
      </c>
      <c r="D8" s="4"/>
      <c r="E8" s="6">
        <v>15059075</v>
      </c>
      <c r="F8" s="4"/>
      <c r="G8" s="8">
        <f>E8/E$11</f>
        <v>1.6826561653324953E-2</v>
      </c>
      <c r="H8" s="4"/>
      <c r="I8" s="6">
        <v>98140112</v>
      </c>
      <c r="J8" s="4"/>
      <c r="K8" s="8">
        <f>I8/$I$11</f>
        <v>7.2914360629125929E-2</v>
      </c>
    </row>
    <row r="9" spans="1:11">
      <c r="A9" s="1" t="s">
        <v>138</v>
      </c>
      <c r="C9" s="4" t="s">
        <v>139</v>
      </c>
      <c r="D9" s="4"/>
      <c r="E9" s="6">
        <v>283596</v>
      </c>
      <c r="F9" s="4"/>
      <c r="G9" s="8">
        <f t="shared" ref="G9:G10" si="0">E9/E$11</f>
        <v>3.1688171940416946E-4</v>
      </c>
      <c r="H9" s="4"/>
      <c r="I9" s="6">
        <v>39678232</v>
      </c>
      <c r="J9" s="4"/>
      <c r="K9" s="8">
        <f t="shared" ref="K9:K10" si="1">I9/$I$11</f>
        <v>2.9479413241082553E-2</v>
      </c>
    </row>
    <row r="10" spans="1:11">
      <c r="A10" s="1" t="s">
        <v>141</v>
      </c>
      <c r="C10" s="4" t="s">
        <v>142</v>
      </c>
      <c r="D10" s="4"/>
      <c r="E10" s="6">
        <v>879615866</v>
      </c>
      <c r="F10" s="4"/>
      <c r="G10" s="8">
        <f t="shared" si="0"/>
        <v>0.98285655662727089</v>
      </c>
      <c r="H10" s="4"/>
      <c r="I10" s="6">
        <v>1208145759</v>
      </c>
      <c r="J10" s="4"/>
      <c r="K10" s="8">
        <f t="shared" si="1"/>
        <v>0.89760622612979146</v>
      </c>
    </row>
    <row r="11" spans="1:11" ht="24.75" thickBot="1">
      <c r="C11" s="4"/>
      <c r="D11" s="4"/>
      <c r="E11" s="7">
        <f>SUM(E8:E10)</f>
        <v>894958537</v>
      </c>
      <c r="F11" s="4"/>
      <c r="G11" s="10">
        <f>SUM(G8:G10)</f>
        <v>1</v>
      </c>
      <c r="H11" s="4"/>
      <c r="I11" s="7">
        <f>SUM(I8:I10)</f>
        <v>1345964103</v>
      </c>
      <c r="J11" s="4"/>
      <c r="K11" s="10">
        <f>SUM(K8:K10)</f>
        <v>1</v>
      </c>
    </row>
    <row r="12" spans="1:11" ht="24.75" thickTop="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A8" sqref="A8:C8"/>
    </sheetView>
  </sheetViews>
  <sheetFormatPr defaultRowHeight="24"/>
  <cols>
    <col min="1" max="1" width="31" style="1" bestFit="1" customWidth="1"/>
    <col min="2" max="2" width="1" style="1" customWidth="1"/>
    <col min="3" max="3" width="12.2851562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6" t="s">
        <v>0</v>
      </c>
      <c r="B2" s="16"/>
      <c r="C2" s="16"/>
      <c r="D2" s="16"/>
      <c r="E2" s="16"/>
    </row>
    <row r="3" spans="1:5" ht="24.75">
      <c r="A3" s="16" t="s">
        <v>144</v>
      </c>
      <c r="B3" s="16"/>
      <c r="C3" s="16"/>
      <c r="D3" s="16"/>
      <c r="E3" s="16"/>
    </row>
    <row r="4" spans="1:5" ht="24.75">
      <c r="A4" s="16" t="s">
        <v>2</v>
      </c>
      <c r="B4" s="16"/>
      <c r="C4" s="16"/>
      <c r="D4" s="16"/>
      <c r="E4" s="16"/>
    </row>
    <row r="5" spans="1:5" ht="24.75">
      <c r="C5" s="16" t="s">
        <v>146</v>
      </c>
      <c r="E5" s="2" t="s">
        <v>238</v>
      </c>
    </row>
    <row r="6" spans="1:5" ht="24.75">
      <c r="A6" s="16" t="s">
        <v>229</v>
      </c>
      <c r="C6" s="17"/>
      <c r="E6" s="5" t="s">
        <v>239</v>
      </c>
    </row>
    <row r="7" spans="1:5" ht="24.75">
      <c r="A7" s="17" t="s">
        <v>229</v>
      </c>
      <c r="C7" s="17" t="s">
        <v>131</v>
      </c>
      <c r="E7" s="17" t="s">
        <v>131</v>
      </c>
    </row>
    <row r="8" spans="1:5">
      <c r="A8" s="1" t="s">
        <v>230</v>
      </c>
      <c r="C8" s="6">
        <v>1038446</v>
      </c>
      <c r="D8" s="4"/>
      <c r="E8" s="6">
        <v>94278220</v>
      </c>
    </row>
    <row r="9" spans="1:5" ht="25.5" thickBot="1">
      <c r="A9" s="2" t="s">
        <v>153</v>
      </c>
      <c r="C9" s="7">
        <f>SUM(C8)</f>
        <v>1038446</v>
      </c>
      <c r="D9" s="4"/>
      <c r="E9" s="7">
        <f>SUM(E8)</f>
        <v>94278220</v>
      </c>
    </row>
    <row r="10" spans="1:5" ht="24.75" thickTop="1">
      <c r="C10" s="4"/>
      <c r="D10" s="4"/>
      <c r="E10" s="4"/>
    </row>
    <row r="11" spans="1:5">
      <c r="C11" s="4"/>
      <c r="D11" s="4"/>
      <c r="E11" s="4"/>
    </row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tabSelected="1" workbookViewId="0">
      <selection activeCell="G8" sqref="G8"/>
    </sheetView>
  </sheetViews>
  <sheetFormatPr defaultRowHeight="24"/>
  <cols>
    <col min="1" max="1" width="31.5703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3" style="1" bestFit="1" customWidth="1"/>
    <col min="6" max="6" width="1" style="1" customWidth="1"/>
    <col min="7" max="7" width="34.28515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6" t="s">
        <v>0</v>
      </c>
      <c r="B2" s="16"/>
      <c r="C2" s="16"/>
      <c r="D2" s="16"/>
      <c r="E2" s="16"/>
      <c r="F2" s="16"/>
      <c r="G2" s="16"/>
    </row>
    <row r="3" spans="1:7" ht="24.75">
      <c r="A3" s="16" t="s">
        <v>144</v>
      </c>
      <c r="B3" s="16"/>
      <c r="C3" s="16"/>
      <c r="D3" s="16"/>
      <c r="E3" s="16"/>
      <c r="F3" s="16"/>
      <c r="G3" s="16"/>
    </row>
    <row r="4" spans="1:7" ht="24.75">
      <c r="A4" s="16" t="s">
        <v>2</v>
      </c>
      <c r="B4" s="16"/>
      <c r="C4" s="16"/>
      <c r="D4" s="16"/>
      <c r="E4" s="16"/>
      <c r="F4" s="16"/>
      <c r="G4" s="16"/>
    </row>
    <row r="6" spans="1:7" ht="24.75">
      <c r="A6" s="17" t="s">
        <v>148</v>
      </c>
      <c r="C6" s="17" t="s">
        <v>131</v>
      </c>
      <c r="E6" s="17" t="s">
        <v>222</v>
      </c>
      <c r="G6" s="17" t="s">
        <v>13</v>
      </c>
    </row>
    <row r="7" spans="1:7">
      <c r="A7" s="1" t="s">
        <v>231</v>
      </c>
      <c r="C7" s="12">
        <v>-7521937086</v>
      </c>
      <c r="D7" s="4"/>
      <c r="E7" s="8">
        <f>C7/$C$11</f>
        <v>-0.15140188503572957</v>
      </c>
      <c r="F7" s="4"/>
      <c r="G7" s="8">
        <v>-1.956309440526226E-3</v>
      </c>
    </row>
    <row r="8" spans="1:7">
      <c r="A8" s="1" t="s">
        <v>232</v>
      </c>
      <c r="C8" s="12">
        <v>56307865029</v>
      </c>
      <c r="D8" s="4"/>
      <c r="E8" s="8">
        <f t="shared" ref="E8:E10" si="0">C8/$C$11</f>
        <v>1.1333672178135041</v>
      </c>
      <c r="F8" s="4"/>
      <c r="G8" s="8">
        <v>1.4644579803403746E-2</v>
      </c>
    </row>
    <row r="9" spans="1:7">
      <c r="A9" s="1" t="s">
        <v>233</v>
      </c>
      <c r="C9" s="12">
        <v>894958537</v>
      </c>
      <c r="D9" s="4"/>
      <c r="E9" s="8">
        <f t="shared" si="0"/>
        <v>1.8013765334837943E-2</v>
      </c>
      <c r="F9" s="4"/>
      <c r="G9" s="8">
        <v>2.3276129736199172E-4</v>
      </c>
    </row>
    <row r="10" spans="1:7">
      <c r="A10" s="1" t="s">
        <v>230</v>
      </c>
      <c r="C10" s="12">
        <v>1038446</v>
      </c>
      <c r="D10" s="4"/>
      <c r="E10" s="8">
        <f t="shared" si="0"/>
        <v>2.0901887387550697E-5</v>
      </c>
      <c r="F10" s="4"/>
      <c r="G10" s="8">
        <v>2.7007959386656018E-7</v>
      </c>
    </row>
    <row r="11" spans="1:7" ht="24.75" thickBot="1">
      <c r="C11" s="7">
        <f>SUM(C7:C10)</f>
        <v>49681924926</v>
      </c>
      <c r="D11" s="4"/>
      <c r="E11" s="9">
        <f>SUM(E7:E10)</f>
        <v>1</v>
      </c>
      <c r="F11" s="4"/>
      <c r="G11" s="9">
        <f>SUM(G7:G10)</f>
        <v>1.2921301739833378E-2</v>
      </c>
    </row>
    <row r="12" spans="1:7" ht="24.75" thickTop="1">
      <c r="C12" s="4"/>
      <c r="D12" s="4"/>
      <c r="E12" s="4"/>
      <c r="F12" s="4"/>
      <c r="G12" s="4"/>
    </row>
    <row r="13" spans="1:7">
      <c r="C13" s="4"/>
      <c r="D13" s="4"/>
      <c r="E13" s="4"/>
      <c r="F13" s="4"/>
      <c r="G13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0"/>
  <sheetViews>
    <sheetView rightToLeft="1" topLeftCell="H1" workbookViewId="0">
      <selection activeCell="AK17" sqref="AK17"/>
    </sheetView>
  </sheetViews>
  <sheetFormatPr defaultRowHeight="24"/>
  <cols>
    <col min="1" max="1" width="35.7109375" style="1" bestFit="1" customWidth="1"/>
    <col min="2" max="2" width="1" style="1" customWidth="1"/>
    <col min="3" max="3" width="24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14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42578125" style="1" bestFit="1" customWidth="1"/>
    <col min="16" max="16" width="1" style="1" customWidth="1"/>
    <col min="17" max="17" width="20.42578125" style="1" bestFit="1" customWidth="1"/>
    <col min="18" max="18" width="1" style="1" customWidth="1"/>
    <col min="19" max="19" width="21.140625" style="1" bestFit="1" customWidth="1"/>
    <col min="20" max="20" width="1" style="1" customWidth="1"/>
    <col min="21" max="21" width="6.7109375" style="1" bestFit="1" customWidth="1"/>
    <col min="22" max="22" width="1" style="1" customWidth="1"/>
    <col min="23" max="23" width="16.7109375" style="1" bestFit="1" customWidth="1"/>
    <col min="24" max="24" width="1" style="1" customWidth="1"/>
    <col min="25" max="25" width="10.42578125" style="1" bestFit="1" customWidth="1"/>
    <col min="26" max="26" width="1" style="1" customWidth="1"/>
    <col min="27" max="27" width="20.42578125" style="1" bestFit="1" customWidth="1"/>
    <col min="28" max="28" width="1" style="1" customWidth="1"/>
    <col min="29" max="29" width="10.42578125" style="1" bestFit="1" customWidth="1"/>
    <col min="30" max="30" width="1" style="1" customWidth="1"/>
    <col min="31" max="31" width="21.140625" style="1" bestFit="1" customWidth="1"/>
    <col min="32" max="32" width="1" style="1" customWidth="1"/>
    <col min="33" max="33" width="20.28515625" style="1" bestFit="1" customWidth="1"/>
    <col min="34" max="34" width="1" style="1" customWidth="1"/>
    <col min="35" max="35" width="21.140625" style="1" bestFit="1" customWidth="1"/>
    <col min="36" max="36" width="1" style="1" customWidth="1"/>
    <col min="37" max="37" width="34.28515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6" spans="1:37" ht="24.75">
      <c r="A6" s="17" t="s">
        <v>67</v>
      </c>
      <c r="B6" s="17" t="s">
        <v>67</v>
      </c>
      <c r="C6" s="17" t="s">
        <v>67</v>
      </c>
      <c r="D6" s="17" t="s">
        <v>67</v>
      </c>
      <c r="E6" s="17" t="s">
        <v>67</v>
      </c>
      <c r="F6" s="17" t="s">
        <v>67</v>
      </c>
      <c r="G6" s="17" t="s">
        <v>67</v>
      </c>
      <c r="H6" s="17" t="s">
        <v>67</v>
      </c>
      <c r="I6" s="17" t="s">
        <v>67</v>
      </c>
      <c r="J6" s="17" t="s">
        <v>67</v>
      </c>
      <c r="K6" s="17" t="s">
        <v>67</v>
      </c>
      <c r="L6" s="17" t="s">
        <v>67</v>
      </c>
      <c r="M6" s="17" t="s">
        <v>67</v>
      </c>
      <c r="O6" s="17" t="s">
        <v>234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7" ht="24.75">
      <c r="A7" s="16" t="s">
        <v>68</v>
      </c>
      <c r="C7" s="16" t="s">
        <v>69</v>
      </c>
      <c r="E7" s="16" t="s">
        <v>70</v>
      </c>
      <c r="G7" s="16" t="s">
        <v>71</v>
      </c>
      <c r="I7" s="16" t="s">
        <v>72</v>
      </c>
      <c r="K7" s="16" t="s">
        <v>73</v>
      </c>
      <c r="M7" s="16" t="s">
        <v>66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74</v>
      </c>
      <c r="AG7" s="16" t="s">
        <v>8</v>
      </c>
      <c r="AI7" s="16" t="s">
        <v>9</v>
      </c>
      <c r="AK7" s="16" t="s">
        <v>13</v>
      </c>
    </row>
    <row r="8" spans="1:37" ht="24.75">
      <c r="A8" s="17" t="s">
        <v>68</v>
      </c>
      <c r="C8" s="17" t="s">
        <v>69</v>
      </c>
      <c r="E8" s="17" t="s">
        <v>70</v>
      </c>
      <c r="G8" s="17" t="s">
        <v>71</v>
      </c>
      <c r="I8" s="17" t="s">
        <v>72</v>
      </c>
      <c r="K8" s="17" t="s">
        <v>73</v>
      </c>
      <c r="M8" s="17" t="s">
        <v>66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74</v>
      </c>
      <c r="AG8" s="17" t="s">
        <v>8</v>
      </c>
      <c r="AI8" s="17" t="s">
        <v>9</v>
      </c>
      <c r="AK8" s="17" t="s">
        <v>13</v>
      </c>
    </row>
    <row r="9" spans="1:37">
      <c r="A9" s="1" t="s">
        <v>75</v>
      </c>
      <c r="C9" s="4" t="s">
        <v>76</v>
      </c>
      <c r="D9" s="4"/>
      <c r="E9" s="4" t="s">
        <v>76</v>
      </c>
      <c r="F9" s="4"/>
      <c r="G9" s="4" t="s">
        <v>77</v>
      </c>
      <c r="H9" s="4"/>
      <c r="I9" s="4" t="s">
        <v>78</v>
      </c>
      <c r="J9" s="4"/>
      <c r="K9" s="6">
        <v>0</v>
      </c>
      <c r="L9" s="4"/>
      <c r="M9" s="6">
        <v>0</v>
      </c>
      <c r="N9" s="4"/>
      <c r="O9" s="6">
        <v>400</v>
      </c>
      <c r="P9" s="4"/>
      <c r="Q9" s="6">
        <v>248845095</v>
      </c>
      <c r="R9" s="4"/>
      <c r="S9" s="6">
        <v>298769838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400</v>
      </c>
      <c r="AD9" s="4"/>
      <c r="AE9" s="6">
        <v>759000</v>
      </c>
      <c r="AF9" s="4"/>
      <c r="AG9" s="6">
        <v>248845095</v>
      </c>
      <c r="AH9" s="4"/>
      <c r="AI9" s="6">
        <v>303544972</v>
      </c>
      <c r="AK9" s="8">
        <v>7.8946139479565023E-5</v>
      </c>
    </row>
    <row r="10" spans="1:37">
      <c r="A10" s="1" t="s">
        <v>79</v>
      </c>
      <c r="C10" s="4" t="s">
        <v>76</v>
      </c>
      <c r="D10" s="4"/>
      <c r="E10" s="4" t="s">
        <v>76</v>
      </c>
      <c r="F10" s="4"/>
      <c r="G10" s="4" t="s">
        <v>80</v>
      </c>
      <c r="H10" s="4"/>
      <c r="I10" s="4" t="s">
        <v>81</v>
      </c>
      <c r="J10" s="4"/>
      <c r="K10" s="6">
        <v>0</v>
      </c>
      <c r="L10" s="4"/>
      <c r="M10" s="6">
        <v>0</v>
      </c>
      <c r="N10" s="4"/>
      <c r="O10" s="6">
        <v>19400</v>
      </c>
      <c r="P10" s="4"/>
      <c r="Q10" s="6">
        <v>13098813721</v>
      </c>
      <c r="R10" s="4"/>
      <c r="S10" s="6">
        <v>13295513751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19400</v>
      </c>
      <c r="AD10" s="4"/>
      <c r="AE10" s="6">
        <v>692700</v>
      </c>
      <c r="AF10" s="4"/>
      <c r="AG10" s="6">
        <v>13098813721</v>
      </c>
      <c r="AH10" s="4"/>
      <c r="AI10" s="6">
        <v>13435944293</v>
      </c>
      <c r="AK10" s="8">
        <v>3.4944276138260122E-3</v>
      </c>
    </row>
    <row r="11" spans="1:37">
      <c r="A11" s="1" t="s">
        <v>82</v>
      </c>
      <c r="C11" s="4" t="s">
        <v>76</v>
      </c>
      <c r="D11" s="4"/>
      <c r="E11" s="4" t="s">
        <v>76</v>
      </c>
      <c r="F11" s="4"/>
      <c r="G11" s="4" t="s">
        <v>83</v>
      </c>
      <c r="H11" s="4"/>
      <c r="I11" s="4" t="s">
        <v>84</v>
      </c>
      <c r="J11" s="4"/>
      <c r="K11" s="6">
        <v>0</v>
      </c>
      <c r="L11" s="4"/>
      <c r="M11" s="6">
        <v>0</v>
      </c>
      <c r="N11" s="4"/>
      <c r="O11" s="6">
        <v>23980</v>
      </c>
      <c r="P11" s="4"/>
      <c r="Q11" s="6">
        <v>12950683754</v>
      </c>
      <c r="R11" s="4"/>
      <c r="S11" s="6">
        <v>15874999534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23980</v>
      </c>
      <c r="AD11" s="4"/>
      <c r="AE11" s="6">
        <v>668210</v>
      </c>
      <c r="AF11" s="4"/>
      <c r="AG11" s="6">
        <v>12950683754</v>
      </c>
      <c r="AH11" s="4"/>
      <c r="AI11" s="6">
        <v>16020771508</v>
      </c>
      <c r="AK11" s="8">
        <v>4.1666908653021908E-3</v>
      </c>
    </row>
    <row r="12" spans="1:37">
      <c r="A12" s="1" t="s">
        <v>85</v>
      </c>
      <c r="C12" s="4" t="s">
        <v>76</v>
      </c>
      <c r="D12" s="4"/>
      <c r="E12" s="4" t="s">
        <v>76</v>
      </c>
      <c r="F12" s="4"/>
      <c r="G12" s="4" t="s">
        <v>86</v>
      </c>
      <c r="H12" s="4"/>
      <c r="I12" s="4" t="s">
        <v>87</v>
      </c>
      <c r="J12" s="4"/>
      <c r="K12" s="6">
        <v>0</v>
      </c>
      <c r="L12" s="4"/>
      <c r="M12" s="6">
        <v>0</v>
      </c>
      <c r="N12" s="4"/>
      <c r="O12" s="6">
        <v>23100</v>
      </c>
      <c r="P12" s="4"/>
      <c r="Q12" s="6">
        <v>14554530496</v>
      </c>
      <c r="R12" s="4"/>
      <c r="S12" s="6">
        <v>17427176751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23100</v>
      </c>
      <c r="AD12" s="4"/>
      <c r="AE12" s="6">
        <v>764040</v>
      </c>
      <c r="AF12" s="4"/>
      <c r="AG12" s="6">
        <v>14554530496</v>
      </c>
      <c r="AH12" s="4"/>
      <c r="AI12" s="6">
        <v>17646125060</v>
      </c>
      <c r="AK12" s="8">
        <v>4.5894136907680613E-3</v>
      </c>
    </row>
    <row r="13" spans="1:37">
      <c r="A13" s="1" t="s">
        <v>88</v>
      </c>
      <c r="C13" s="4" t="s">
        <v>76</v>
      </c>
      <c r="D13" s="4"/>
      <c r="E13" s="4" t="s">
        <v>76</v>
      </c>
      <c r="F13" s="4"/>
      <c r="G13" s="4" t="s">
        <v>89</v>
      </c>
      <c r="H13" s="4"/>
      <c r="I13" s="4" t="s">
        <v>90</v>
      </c>
      <c r="J13" s="4"/>
      <c r="K13" s="6">
        <v>0</v>
      </c>
      <c r="L13" s="4"/>
      <c r="M13" s="6">
        <v>0</v>
      </c>
      <c r="N13" s="4"/>
      <c r="O13" s="6">
        <v>54500</v>
      </c>
      <c r="P13" s="4"/>
      <c r="Q13" s="6">
        <v>40640958822</v>
      </c>
      <c r="R13" s="4"/>
      <c r="S13" s="6">
        <v>54208952846</v>
      </c>
      <c r="T13" s="4"/>
      <c r="U13" s="6">
        <v>0</v>
      </c>
      <c r="V13" s="4"/>
      <c r="W13" s="6">
        <v>0</v>
      </c>
      <c r="X13" s="4"/>
      <c r="Y13" s="6">
        <v>54500</v>
      </c>
      <c r="Z13" s="4"/>
      <c r="AA13" s="6">
        <v>54500000000</v>
      </c>
      <c r="AB13" s="4"/>
      <c r="AC13" s="6">
        <v>0</v>
      </c>
      <c r="AD13" s="4"/>
      <c r="AE13" s="6">
        <v>0</v>
      </c>
      <c r="AF13" s="4"/>
      <c r="AG13" s="6">
        <v>0</v>
      </c>
      <c r="AH13" s="4"/>
      <c r="AI13" s="6">
        <v>0</v>
      </c>
      <c r="AK13" s="8">
        <v>0</v>
      </c>
    </row>
    <row r="14" spans="1:37">
      <c r="A14" s="1" t="s">
        <v>91</v>
      </c>
      <c r="C14" s="4" t="s">
        <v>76</v>
      </c>
      <c r="D14" s="4"/>
      <c r="E14" s="4" t="s">
        <v>76</v>
      </c>
      <c r="F14" s="4"/>
      <c r="G14" s="4" t="s">
        <v>92</v>
      </c>
      <c r="H14" s="4"/>
      <c r="I14" s="4" t="s">
        <v>93</v>
      </c>
      <c r="J14" s="4"/>
      <c r="K14" s="6">
        <v>0</v>
      </c>
      <c r="L14" s="4"/>
      <c r="M14" s="6">
        <v>0</v>
      </c>
      <c r="N14" s="4"/>
      <c r="O14" s="6">
        <v>7800</v>
      </c>
      <c r="P14" s="4"/>
      <c r="Q14" s="6">
        <v>5723891436</v>
      </c>
      <c r="R14" s="4"/>
      <c r="S14" s="6">
        <v>7623040073</v>
      </c>
      <c r="T14" s="4"/>
      <c r="U14" s="6">
        <v>0</v>
      </c>
      <c r="V14" s="4"/>
      <c r="W14" s="6">
        <v>0</v>
      </c>
      <c r="X14" s="4"/>
      <c r="Y14" s="6">
        <v>3100</v>
      </c>
      <c r="Z14" s="4"/>
      <c r="AA14" s="6">
        <v>3035372741</v>
      </c>
      <c r="AB14" s="4"/>
      <c r="AC14" s="6">
        <v>4700</v>
      </c>
      <c r="AD14" s="4"/>
      <c r="AE14" s="6">
        <v>991580</v>
      </c>
      <c r="AF14" s="4"/>
      <c r="AG14" s="6">
        <v>3449011506</v>
      </c>
      <c r="AH14" s="4"/>
      <c r="AI14" s="6">
        <v>4659581297</v>
      </c>
      <c r="AK14" s="8">
        <v>1.2118664083466831E-3</v>
      </c>
    </row>
    <row r="15" spans="1:37">
      <c r="A15" s="1" t="s">
        <v>94</v>
      </c>
      <c r="C15" s="4" t="s">
        <v>76</v>
      </c>
      <c r="D15" s="4"/>
      <c r="E15" s="4" t="s">
        <v>76</v>
      </c>
      <c r="F15" s="4"/>
      <c r="G15" s="4" t="s">
        <v>95</v>
      </c>
      <c r="H15" s="4"/>
      <c r="I15" s="4" t="s">
        <v>96</v>
      </c>
      <c r="J15" s="4"/>
      <c r="K15" s="6">
        <v>0</v>
      </c>
      <c r="L15" s="4"/>
      <c r="M15" s="6">
        <v>0</v>
      </c>
      <c r="N15" s="4"/>
      <c r="O15" s="6">
        <v>90132</v>
      </c>
      <c r="P15" s="4"/>
      <c r="Q15" s="6">
        <v>56067122101</v>
      </c>
      <c r="R15" s="4"/>
      <c r="S15" s="6">
        <v>70869661305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90132</v>
      </c>
      <c r="AD15" s="4"/>
      <c r="AE15" s="6">
        <v>800060</v>
      </c>
      <c r="AF15" s="4"/>
      <c r="AG15" s="6">
        <v>56067122101</v>
      </c>
      <c r="AH15" s="4"/>
      <c r="AI15" s="6">
        <v>72097937799</v>
      </c>
      <c r="AK15" s="8">
        <v>1.8751270416921473E-2</v>
      </c>
    </row>
    <row r="16" spans="1:37">
      <c r="A16" s="1" t="s">
        <v>97</v>
      </c>
      <c r="C16" s="4" t="s">
        <v>76</v>
      </c>
      <c r="D16" s="4"/>
      <c r="E16" s="4" t="s">
        <v>76</v>
      </c>
      <c r="F16" s="4"/>
      <c r="G16" s="4" t="s">
        <v>95</v>
      </c>
      <c r="H16" s="4"/>
      <c r="I16" s="4" t="s">
        <v>98</v>
      </c>
      <c r="J16" s="4"/>
      <c r="K16" s="6">
        <v>0</v>
      </c>
      <c r="L16" s="4"/>
      <c r="M16" s="6">
        <v>0</v>
      </c>
      <c r="N16" s="4"/>
      <c r="O16" s="6">
        <v>36825</v>
      </c>
      <c r="P16" s="4"/>
      <c r="Q16" s="6">
        <v>22417814748</v>
      </c>
      <c r="R16" s="4"/>
      <c r="S16" s="6">
        <v>27831708588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4"/>
      <c r="AC16" s="6">
        <v>36825</v>
      </c>
      <c r="AD16" s="4"/>
      <c r="AE16" s="6">
        <v>768970</v>
      </c>
      <c r="AF16" s="4"/>
      <c r="AG16" s="6">
        <v>22417814748</v>
      </c>
      <c r="AH16" s="4"/>
      <c r="AI16" s="6">
        <v>28312187735</v>
      </c>
      <c r="AK16" s="8">
        <v>7.3634490045150214E-3</v>
      </c>
    </row>
    <row r="17" spans="1:37">
      <c r="A17" s="1" t="s">
        <v>99</v>
      </c>
      <c r="C17" s="4" t="s">
        <v>76</v>
      </c>
      <c r="D17" s="4"/>
      <c r="E17" s="4" t="s">
        <v>76</v>
      </c>
      <c r="F17" s="4"/>
      <c r="G17" s="4" t="s">
        <v>95</v>
      </c>
      <c r="H17" s="4"/>
      <c r="I17" s="4" t="s">
        <v>100</v>
      </c>
      <c r="J17" s="4"/>
      <c r="K17" s="6">
        <v>0</v>
      </c>
      <c r="L17" s="4"/>
      <c r="M17" s="6">
        <v>0</v>
      </c>
      <c r="N17" s="4"/>
      <c r="O17" s="6">
        <v>14300</v>
      </c>
      <c r="P17" s="4"/>
      <c r="Q17" s="6">
        <v>9904118776</v>
      </c>
      <c r="R17" s="4"/>
      <c r="S17" s="6">
        <v>12153368802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14300</v>
      </c>
      <c r="AD17" s="4"/>
      <c r="AE17" s="6">
        <v>863570</v>
      </c>
      <c r="AF17" s="4"/>
      <c r="AG17" s="6">
        <v>9904118776</v>
      </c>
      <c r="AH17" s="4"/>
      <c r="AI17" s="6">
        <v>12346812734</v>
      </c>
      <c r="AK17" s="8">
        <v>3.2111656925301784E-3</v>
      </c>
    </row>
    <row r="18" spans="1:37">
      <c r="A18" s="1" t="s">
        <v>101</v>
      </c>
      <c r="C18" s="4" t="s">
        <v>76</v>
      </c>
      <c r="D18" s="4"/>
      <c r="E18" s="4" t="s">
        <v>76</v>
      </c>
      <c r="F18" s="4"/>
      <c r="G18" s="4" t="s">
        <v>102</v>
      </c>
      <c r="H18" s="4"/>
      <c r="I18" s="4" t="s">
        <v>103</v>
      </c>
      <c r="J18" s="4"/>
      <c r="K18" s="6">
        <v>0</v>
      </c>
      <c r="L18" s="4"/>
      <c r="M18" s="6">
        <v>0</v>
      </c>
      <c r="N18" s="4"/>
      <c r="O18" s="6">
        <v>132300</v>
      </c>
      <c r="P18" s="4"/>
      <c r="Q18" s="6">
        <v>91620125135</v>
      </c>
      <c r="R18" s="4"/>
      <c r="S18" s="6">
        <v>110073490563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4"/>
      <c r="AC18" s="6">
        <v>132300</v>
      </c>
      <c r="AD18" s="4"/>
      <c r="AE18" s="6">
        <v>843590</v>
      </c>
      <c r="AF18" s="4"/>
      <c r="AG18" s="6">
        <v>91620125135</v>
      </c>
      <c r="AH18" s="4"/>
      <c r="AI18" s="6">
        <v>111586728239</v>
      </c>
      <c r="AK18" s="8">
        <v>2.9021536260611859E-2</v>
      </c>
    </row>
    <row r="19" spans="1:37">
      <c r="A19" s="1" t="s">
        <v>104</v>
      </c>
      <c r="C19" s="4" t="s">
        <v>76</v>
      </c>
      <c r="D19" s="4"/>
      <c r="E19" s="4" t="s">
        <v>76</v>
      </c>
      <c r="F19" s="4"/>
      <c r="G19" s="4" t="s">
        <v>95</v>
      </c>
      <c r="H19" s="4"/>
      <c r="I19" s="4" t="s">
        <v>98</v>
      </c>
      <c r="J19" s="4"/>
      <c r="K19" s="6">
        <v>0</v>
      </c>
      <c r="L19" s="4"/>
      <c r="M19" s="6">
        <v>0</v>
      </c>
      <c r="N19" s="4"/>
      <c r="O19" s="6">
        <v>16</v>
      </c>
      <c r="P19" s="4"/>
      <c r="Q19" s="6">
        <v>10221039</v>
      </c>
      <c r="R19" s="4"/>
      <c r="S19" s="6">
        <v>13028678</v>
      </c>
      <c r="T19" s="4"/>
      <c r="U19" s="6">
        <v>0</v>
      </c>
      <c r="V19" s="4"/>
      <c r="W19" s="6">
        <v>0</v>
      </c>
      <c r="X19" s="4"/>
      <c r="Y19" s="6">
        <v>0</v>
      </c>
      <c r="Z19" s="4"/>
      <c r="AA19" s="6">
        <v>0</v>
      </c>
      <c r="AB19" s="4"/>
      <c r="AC19" s="6">
        <v>16</v>
      </c>
      <c r="AD19" s="4"/>
      <c r="AE19" s="6">
        <v>828380</v>
      </c>
      <c r="AF19" s="4"/>
      <c r="AG19" s="6">
        <v>10221039</v>
      </c>
      <c r="AH19" s="4"/>
      <c r="AI19" s="6">
        <v>13251677</v>
      </c>
      <c r="AK19" s="8">
        <v>3.4465032772150277E-6</v>
      </c>
    </row>
    <row r="20" spans="1:37">
      <c r="A20" s="1" t="s">
        <v>105</v>
      </c>
      <c r="C20" s="4" t="s">
        <v>76</v>
      </c>
      <c r="D20" s="4"/>
      <c r="E20" s="4" t="s">
        <v>76</v>
      </c>
      <c r="F20" s="4"/>
      <c r="G20" s="4" t="s">
        <v>95</v>
      </c>
      <c r="H20" s="4"/>
      <c r="I20" s="4" t="s">
        <v>106</v>
      </c>
      <c r="J20" s="4"/>
      <c r="K20" s="6">
        <v>0</v>
      </c>
      <c r="L20" s="4"/>
      <c r="M20" s="6">
        <v>0</v>
      </c>
      <c r="N20" s="4"/>
      <c r="O20" s="6">
        <v>86880</v>
      </c>
      <c r="P20" s="4"/>
      <c r="Q20" s="6">
        <v>65678123195</v>
      </c>
      <c r="R20" s="4"/>
      <c r="S20" s="6">
        <v>69692058824</v>
      </c>
      <c r="T20" s="4"/>
      <c r="U20" s="6">
        <v>0</v>
      </c>
      <c r="V20" s="4"/>
      <c r="W20" s="6">
        <v>0</v>
      </c>
      <c r="X20" s="4"/>
      <c r="Y20" s="6">
        <v>0</v>
      </c>
      <c r="Z20" s="4"/>
      <c r="AA20" s="6">
        <v>0</v>
      </c>
      <c r="AB20" s="4"/>
      <c r="AC20" s="6">
        <v>86880</v>
      </c>
      <c r="AD20" s="4"/>
      <c r="AE20" s="6">
        <v>814030</v>
      </c>
      <c r="AF20" s="4"/>
      <c r="AG20" s="6">
        <v>65678123195</v>
      </c>
      <c r="AH20" s="4"/>
      <c r="AI20" s="6">
        <v>70710107869</v>
      </c>
      <c r="AK20" s="8">
        <v>1.8390322862739304E-2</v>
      </c>
    </row>
    <row r="21" spans="1:37">
      <c r="A21" s="1" t="s">
        <v>107</v>
      </c>
      <c r="C21" s="4" t="s">
        <v>76</v>
      </c>
      <c r="D21" s="4"/>
      <c r="E21" s="4" t="s">
        <v>76</v>
      </c>
      <c r="F21" s="4"/>
      <c r="G21" s="4" t="s">
        <v>108</v>
      </c>
      <c r="H21" s="4"/>
      <c r="I21" s="4" t="s">
        <v>109</v>
      </c>
      <c r="J21" s="4"/>
      <c r="K21" s="6">
        <v>0</v>
      </c>
      <c r="L21" s="4"/>
      <c r="M21" s="6">
        <v>0</v>
      </c>
      <c r="N21" s="4"/>
      <c r="O21" s="6">
        <v>26700</v>
      </c>
      <c r="P21" s="4"/>
      <c r="Q21" s="6">
        <v>21017509732</v>
      </c>
      <c r="R21" s="4"/>
      <c r="S21" s="6">
        <v>21050735862</v>
      </c>
      <c r="T21" s="4"/>
      <c r="U21" s="6">
        <v>0</v>
      </c>
      <c r="V21" s="4"/>
      <c r="W21" s="6">
        <v>0</v>
      </c>
      <c r="X21" s="4"/>
      <c r="Y21" s="6">
        <v>0</v>
      </c>
      <c r="Z21" s="4"/>
      <c r="AA21" s="6">
        <v>0</v>
      </c>
      <c r="AB21" s="4"/>
      <c r="AC21" s="6">
        <v>26700</v>
      </c>
      <c r="AD21" s="4"/>
      <c r="AE21" s="6">
        <v>802260</v>
      </c>
      <c r="AF21" s="4"/>
      <c r="AG21" s="6">
        <v>21017509732</v>
      </c>
      <c r="AH21" s="4"/>
      <c r="AI21" s="6">
        <v>21416459563</v>
      </c>
      <c r="AK21" s="8">
        <v>5.5700043149423742E-3</v>
      </c>
    </row>
    <row r="22" spans="1:37">
      <c r="A22" s="1" t="s">
        <v>110</v>
      </c>
      <c r="C22" s="4" t="s">
        <v>76</v>
      </c>
      <c r="D22" s="4"/>
      <c r="E22" s="4" t="s">
        <v>76</v>
      </c>
      <c r="F22" s="4"/>
      <c r="G22" s="4" t="s">
        <v>108</v>
      </c>
      <c r="H22" s="4"/>
      <c r="I22" s="4" t="s">
        <v>111</v>
      </c>
      <c r="J22" s="4"/>
      <c r="K22" s="6">
        <v>0</v>
      </c>
      <c r="L22" s="4"/>
      <c r="M22" s="6">
        <v>0</v>
      </c>
      <c r="N22" s="4"/>
      <c r="O22" s="6">
        <v>162683</v>
      </c>
      <c r="P22" s="4"/>
      <c r="Q22" s="6">
        <v>100958601857</v>
      </c>
      <c r="R22" s="4"/>
      <c r="S22" s="6">
        <v>103903064555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4"/>
      <c r="AC22" s="6">
        <v>162683</v>
      </c>
      <c r="AD22" s="4"/>
      <c r="AE22" s="6">
        <v>643530</v>
      </c>
      <c r="AF22" s="4"/>
      <c r="AG22" s="6">
        <v>100958601857</v>
      </c>
      <c r="AH22" s="4"/>
      <c r="AI22" s="6">
        <v>104672415675</v>
      </c>
      <c r="AK22" s="8">
        <v>2.7223258132378348E-2</v>
      </c>
    </row>
    <row r="23" spans="1:37">
      <c r="A23" s="1" t="s">
        <v>112</v>
      </c>
      <c r="C23" s="4" t="s">
        <v>76</v>
      </c>
      <c r="D23" s="4"/>
      <c r="E23" s="4" t="s">
        <v>76</v>
      </c>
      <c r="F23" s="4"/>
      <c r="G23" s="4" t="s">
        <v>113</v>
      </c>
      <c r="H23" s="4"/>
      <c r="I23" s="4" t="s">
        <v>114</v>
      </c>
      <c r="J23" s="4"/>
      <c r="K23" s="6">
        <v>0</v>
      </c>
      <c r="L23" s="4"/>
      <c r="M23" s="6">
        <v>0</v>
      </c>
      <c r="N23" s="4"/>
      <c r="O23" s="6">
        <v>112600</v>
      </c>
      <c r="P23" s="4"/>
      <c r="Q23" s="6">
        <v>69051880363</v>
      </c>
      <c r="R23" s="4"/>
      <c r="S23" s="6">
        <v>86681782078</v>
      </c>
      <c r="T23" s="4"/>
      <c r="U23" s="6">
        <v>0</v>
      </c>
      <c r="V23" s="4"/>
      <c r="W23" s="6">
        <v>0</v>
      </c>
      <c r="X23" s="4"/>
      <c r="Y23" s="6">
        <v>0</v>
      </c>
      <c r="Z23" s="4"/>
      <c r="AA23" s="6">
        <v>0</v>
      </c>
      <c r="AB23" s="4"/>
      <c r="AC23" s="6">
        <v>112600</v>
      </c>
      <c r="AD23" s="4"/>
      <c r="AE23" s="6">
        <v>786800</v>
      </c>
      <c r="AF23" s="4"/>
      <c r="AG23" s="6">
        <v>69051880363</v>
      </c>
      <c r="AH23" s="4"/>
      <c r="AI23" s="6">
        <v>88577622395</v>
      </c>
      <c r="AK23" s="8">
        <v>2.303731564482614E-2</v>
      </c>
    </row>
    <row r="24" spans="1:37">
      <c r="A24" s="1" t="s">
        <v>115</v>
      </c>
      <c r="C24" s="4" t="s">
        <v>76</v>
      </c>
      <c r="D24" s="4"/>
      <c r="E24" s="4" t="s">
        <v>76</v>
      </c>
      <c r="F24" s="4"/>
      <c r="G24" s="4" t="s">
        <v>116</v>
      </c>
      <c r="H24" s="4"/>
      <c r="I24" s="4" t="s">
        <v>6</v>
      </c>
      <c r="J24" s="4"/>
      <c r="K24" s="6">
        <v>0</v>
      </c>
      <c r="L24" s="4"/>
      <c r="M24" s="6">
        <v>0</v>
      </c>
      <c r="N24" s="4"/>
      <c r="O24" s="6">
        <v>130000</v>
      </c>
      <c r="P24" s="4"/>
      <c r="Q24" s="6">
        <v>119739741358</v>
      </c>
      <c r="R24" s="4"/>
      <c r="S24" s="6">
        <v>127397704980</v>
      </c>
      <c r="T24" s="4"/>
      <c r="U24" s="6">
        <v>0</v>
      </c>
      <c r="V24" s="4"/>
      <c r="W24" s="6">
        <v>0</v>
      </c>
      <c r="X24" s="4"/>
      <c r="Y24" s="6">
        <v>130000</v>
      </c>
      <c r="Z24" s="4"/>
      <c r="AA24" s="6">
        <v>130000000000</v>
      </c>
      <c r="AB24" s="4"/>
      <c r="AC24" s="6">
        <v>0</v>
      </c>
      <c r="AD24" s="4"/>
      <c r="AE24" s="6">
        <v>0</v>
      </c>
      <c r="AF24" s="4"/>
      <c r="AG24" s="6">
        <v>0</v>
      </c>
      <c r="AH24" s="4"/>
      <c r="AI24" s="6">
        <v>0</v>
      </c>
      <c r="AK24" s="8">
        <v>0</v>
      </c>
    </row>
    <row r="25" spans="1:37">
      <c r="A25" s="1" t="s">
        <v>117</v>
      </c>
      <c r="C25" s="4" t="s">
        <v>76</v>
      </c>
      <c r="D25" s="4"/>
      <c r="E25" s="4" t="s">
        <v>76</v>
      </c>
      <c r="F25" s="4"/>
      <c r="G25" s="4" t="s">
        <v>116</v>
      </c>
      <c r="H25" s="4"/>
      <c r="I25" s="4" t="s">
        <v>6</v>
      </c>
      <c r="J25" s="4"/>
      <c r="K25" s="6">
        <v>0</v>
      </c>
      <c r="L25" s="4"/>
      <c r="M25" s="6">
        <v>0</v>
      </c>
      <c r="N25" s="4"/>
      <c r="O25" s="6">
        <v>74129</v>
      </c>
      <c r="P25" s="4"/>
      <c r="Q25" s="6">
        <v>58914405499</v>
      </c>
      <c r="R25" s="4"/>
      <c r="S25" s="6">
        <v>72650299416</v>
      </c>
      <c r="T25" s="4"/>
      <c r="U25" s="6">
        <v>0</v>
      </c>
      <c r="V25" s="4"/>
      <c r="W25" s="6">
        <v>0</v>
      </c>
      <c r="X25" s="4"/>
      <c r="Y25" s="6">
        <v>74129</v>
      </c>
      <c r="Z25" s="4"/>
      <c r="AA25" s="6">
        <v>74129000000</v>
      </c>
      <c r="AB25" s="4"/>
      <c r="AC25" s="6">
        <v>0</v>
      </c>
      <c r="AD25" s="4"/>
      <c r="AE25" s="6">
        <v>0</v>
      </c>
      <c r="AF25" s="4"/>
      <c r="AG25" s="6">
        <v>0</v>
      </c>
      <c r="AH25" s="4"/>
      <c r="AI25" s="6">
        <v>0</v>
      </c>
      <c r="AK25" s="8">
        <v>0</v>
      </c>
    </row>
    <row r="26" spans="1:37">
      <c r="A26" s="1" t="s">
        <v>118</v>
      </c>
      <c r="C26" s="4" t="s">
        <v>76</v>
      </c>
      <c r="D26" s="4"/>
      <c r="E26" s="4" t="s">
        <v>76</v>
      </c>
      <c r="F26" s="4"/>
      <c r="G26" s="4" t="s">
        <v>116</v>
      </c>
      <c r="H26" s="4"/>
      <c r="I26" s="4" t="s">
        <v>6</v>
      </c>
      <c r="J26" s="4"/>
      <c r="K26" s="6">
        <v>0</v>
      </c>
      <c r="L26" s="4"/>
      <c r="M26" s="6">
        <v>0</v>
      </c>
      <c r="N26" s="4"/>
      <c r="O26" s="6">
        <v>30000</v>
      </c>
      <c r="P26" s="4"/>
      <c r="Q26" s="6">
        <v>25864687124</v>
      </c>
      <c r="R26" s="4"/>
      <c r="S26" s="6">
        <v>29411168259</v>
      </c>
      <c r="T26" s="4"/>
      <c r="U26" s="6">
        <v>0</v>
      </c>
      <c r="V26" s="4"/>
      <c r="W26" s="6">
        <v>0</v>
      </c>
      <c r="X26" s="4"/>
      <c r="Y26" s="6">
        <v>30000</v>
      </c>
      <c r="Z26" s="4"/>
      <c r="AA26" s="6">
        <v>30000000000</v>
      </c>
      <c r="AB26" s="4"/>
      <c r="AC26" s="6">
        <v>0</v>
      </c>
      <c r="AD26" s="4"/>
      <c r="AE26" s="6">
        <v>0</v>
      </c>
      <c r="AF26" s="4"/>
      <c r="AG26" s="6">
        <v>0</v>
      </c>
      <c r="AH26" s="4"/>
      <c r="AI26" s="6">
        <v>0</v>
      </c>
      <c r="AK26" s="8">
        <v>0</v>
      </c>
    </row>
    <row r="27" spans="1:37">
      <c r="A27" s="1" t="s">
        <v>119</v>
      </c>
      <c r="C27" s="4" t="s">
        <v>76</v>
      </c>
      <c r="D27" s="4"/>
      <c r="E27" s="4" t="s">
        <v>76</v>
      </c>
      <c r="F27" s="4"/>
      <c r="G27" s="4" t="s">
        <v>120</v>
      </c>
      <c r="H27" s="4"/>
      <c r="I27" s="4" t="s">
        <v>121</v>
      </c>
      <c r="J27" s="4"/>
      <c r="K27" s="6">
        <v>20.5</v>
      </c>
      <c r="L27" s="4"/>
      <c r="M27" s="6">
        <v>20.5</v>
      </c>
      <c r="N27" s="4"/>
      <c r="O27" s="6">
        <v>570000</v>
      </c>
      <c r="P27" s="4"/>
      <c r="Q27" s="6">
        <v>549443000000</v>
      </c>
      <c r="R27" s="4"/>
      <c r="S27" s="6">
        <v>549323417081</v>
      </c>
      <c r="T27" s="4"/>
      <c r="U27" s="6">
        <v>0</v>
      </c>
      <c r="V27" s="4"/>
      <c r="W27" s="6">
        <v>0</v>
      </c>
      <c r="X27" s="4"/>
      <c r="Y27" s="6">
        <v>10417</v>
      </c>
      <c r="Z27" s="4"/>
      <c r="AA27" s="6">
        <v>9998507443</v>
      </c>
      <c r="AB27" s="4"/>
      <c r="AC27" s="6">
        <v>559583</v>
      </c>
      <c r="AD27" s="4"/>
      <c r="AE27" s="6">
        <v>967500</v>
      </c>
      <c r="AF27" s="4"/>
      <c r="AG27" s="6">
        <v>539401688191</v>
      </c>
      <c r="AH27" s="4"/>
      <c r="AI27" s="6">
        <v>541298424374</v>
      </c>
      <c r="AK27" s="8">
        <v>0.14078118517047478</v>
      </c>
    </row>
    <row r="28" spans="1:37">
      <c r="A28" s="1" t="s">
        <v>122</v>
      </c>
      <c r="C28" s="4" t="s">
        <v>76</v>
      </c>
      <c r="D28" s="4"/>
      <c r="E28" s="4" t="s">
        <v>76</v>
      </c>
      <c r="F28" s="4"/>
      <c r="G28" s="4" t="s">
        <v>123</v>
      </c>
      <c r="H28" s="4"/>
      <c r="I28" s="4" t="s">
        <v>124</v>
      </c>
      <c r="J28" s="4"/>
      <c r="K28" s="6">
        <v>17</v>
      </c>
      <c r="L28" s="4"/>
      <c r="M28" s="6">
        <v>17</v>
      </c>
      <c r="N28" s="4"/>
      <c r="O28" s="6">
        <v>105000</v>
      </c>
      <c r="P28" s="4"/>
      <c r="Q28" s="6">
        <v>97907059108</v>
      </c>
      <c r="R28" s="4"/>
      <c r="S28" s="6">
        <v>99259505953</v>
      </c>
      <c r="T28" s="4"/>
      <c r="U28" s="6">
        <v>0</v>
      </c>
      <c r="V28" s="4"/>
      <c r="W28" s="6">
        <v>0</v>
      </c>
      <c r="X28" s="4"/>
      <c r="Y28" s="6">
        <v>0</v>
      </c>
      <c r="Z28" s="4"/>
      <c r="AA28" s="6">
        <v>0</v>
      </c>
      <c r="AB28" s="4"/>
      <c r="AC28" s="6">
        <v>105000</v>
      </c>
      <c r="AD28" s="4"/>
      <c r="AE28" s="6">
        <v>948700</v>
      </c>
      <c r="AF28" s="4"/>
      <c r="AG28" s="6">
        <v>97907059108</v>
      </c>
      <c r="AH28" s="4"/>
      <c r="AI28" s="6">
        <v>99595445053</v>
      </c>
      <c r="AK28" s="8">
        <v>2.5902836884030129E-2</v>
      </c>
    </row>
    <row r="29" spans="1:37" ht="24.75" thickBot="1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7">
        <f>SUM(Q9:Q28)</f>
        <v>1375812133359</v>
      </c>
      <c r="R29" s="4"/>
      <c r="S29" s="7">
        <f>SUM(S9:S28)</f>
        <v>1489039447737</v>
      </c>
      <c r="T29" s="4"/>
      <c r="U29" s="4"/>
      <c r="V29" s="4"/>
      <c r="W29" s="7">
        <f>SUM(W9:W28)</f>
        <v>0</v>
      </c>
      <c r="X29" s="4"/>
      <c r="Y29" s="4"/>
      <c r="Z29" s="4"/>
      <c r="AA29" s="7">
        <f>SUM(AA9:AA28)</f>
        <v>301662880184</v>
      </c>
      <c r="AB29" s="4"/>
      <c r="AC29" s="4"/>
      <c r="AD29" s="4"/>
      <c r="AE29" s="4"/>
      <c r="AF29" s="4"/>
      <c r="AG29" s="7">
        <f>SUM(AG9:AG28)</f>
        <v>1118336148817</v>
      </c>
      <c r="AH29" s="4"/>
      <c r="AI29" s="7">
        <f>SUM(AI9:AI28)</f>
        <v>1202693360243</v>
      </c>
      <c r="AK29" s="10">
        <f>SUM(AK9:AK28)</f>
        <v>0.3127971356049693</v>
      </c>
    </row>
    <row r="30" spans="1:37" ht="24.75" thickTop="1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5"/>
  <sheetViews>
    <sheetView rightToLeft="1" topLeftCell="A4" workbookViewId="0">
      <selection activeCell="S8" sqref="S8:S9"/>
    </sheetView>
  </sheetViews>
  <sheetFormatPr defaultRowHeight="24"/>
  <cols>
    <col min="1" max="1" width="26.28515625" style="1" bestFit="1" customWidth="1"/>
    <col min="2" max="2" width="1" style="1" customWidth="1"/>
    <col min="3" max="3" width="30.85546875" style="1" bestFit="1" customWidth="1"/>
    <col min="4" max="4" width="1" style="1" customWidth="1"/>
    <col min="5" max="5" width="17.7109375" style="1" bestFit="1" customWidth="1"/>
    <col min="6" max="6" width="1" style="1" customWidth="1"/>
    <col min="7" max="7" width="14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20.140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140625" style="1" bestFit="1" customWidth="1"/>
    <col min="16" max="16" width="1" style="1" customWidth="1"/>
    <col min="17" max="17" width="20.140625" style="1" bestFit="1" customWidth="1"/>
    <col min="18" max="18" width="1" style="1" customWidth="1"/>
    <col min="19" max="19" width="23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6" t="s">
        <v>126</v>
      </c>
      <c r="C6" s="17" t="s">
        <v>127</v>
      </c>
      <c r="D6" s="17" t="s">
        <v>127</v>
      </c>
      <c r="E6" s="17" t="s">
        <v>127</v>
      </c>
      <c r="F6" s="17" t="s">
        <v>127</v>
      </c>
      <c r="G6" s="17" t="s">
        <v>127</v>
      </c>
      <c r="H6" s="17" t="s">
        <v>127</v>
      </c>
      <c r="I6" s="17" t="s">
        <v>127</v>
      </c>
      <c r="K6" s="17" t="s">
        <v>234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19" ht="24.75">
      <c r="A7" s="17" t="s">
        <v>126</v>
      </c>
      <c r="C7" s="17" t="s">
        <v>128</v>
      </c>
      <c r="E7" s="17" t="s">
        <v>129</v>
      </c>
      <c r="G7" s="17" t="s">
        <v>130</v>
      </c>
      <c r="I7" s="17" t="s">
        <v>73</v>
      </c>
      <c r="K7" s="17" t="s">
        <v>131</v>
      </c>
      <c r="M7" s="17" t="s">
        <v>132</v>
      </c>
      <c r="O7" s="17" t="s">
        <v>133</v>
      </c>
      <c r="Q7" s="17" t="s">
        <v>131</v>
      </c>
      <c r="S7" s="17" t="s">
        <v>125</v>
      </c>
    </row>
    <row r="8" spans="1:19">
      <c r="A8" s="1" t="s">
        <v>134</v>
      </c>
      <c r="C8" s="4" t="s">
        <v>135</v>
      </c>
      <c r="D8" s="4"/>
      <c r="E8" s="4" t="s">
        <v>136</v>
      </c>
      <c r="F8" s="4"/>
      <c r="G8" s="4" t="s">
        <v>137</v>
      </c>
      <c r="H8" s="4"/>
      <c r="I8" s="6">
        <v>0</v>
      </c>
      <c r="J8" s="4"/>
      <c r="K8" s="6">
        <v>3773037091</v>
      </c>
      <c r="L8" s="4"/>
      <c r="M8" s="6">
        <v>17909075</v>
      </c>
      <c r="N8" s="4"/>
      <c r="O8" s="6">
        <v>3700283600</v>
      </c>
      <c r="P8" s="4"/>
      <c r="Q8" s="6">
        <v>90662566</v>
      </c>
      <c r="R8" s="4"/>
      <c r="S8" s="8">
        <v>2.3579568898315567E-5</v>
      </c>
    </row>
    <row r="9" spans="1:19">
      <c r="A9" s="1" t="s">
        <v>138</v>
      </c>
      <c r="C9" s="4" t="s">
        <v>139</v>
      </c>
      <c r="D9" s="4"/>
      <c r="E9" s="4" t="s">
        <v>136</v>
      </c>
      <c r="F9" s="4"/>
      <c r="G9" s="4" t="s">
        <v>140</v>
      </c>
      <c r="H9" s="4"/>
      <c r="I9" s="6">
        <v>0</v>
      </c>
      <c r="J9" s="4"/>
      <c r="K9" s="6">
        <v>6969308376</v>
      </c>
      <c r="L9" s="4"/>
      <c r="M9" s="6">
        <v>15833596</v>
      </c>
      <c r="N9" s="4"/>
      <c r="O9" s="6">
        <v>6900306600</v>
      </c>
      <c r="P9" s="4"/>
      <c r="Q9" s="6">
        <v>84835372</v>
      </c>
      <c r="R9" s="4"/>
      <c r="S9" s="8">
        <v>2.2064029150556264E-5</v>
      </c>
    </row>
    <row r="10" spans="1:19">
      <c r="A10" s="1" t="s">
        <v>141</v>
      </c>
      <c r="C10" s="4" t="s">
        <v>142</v>
      </c>
      <c r="D10" s="4"/>
      <c r="E10" s="4" t="s">
        <v>136</v>
      </c>
      <c r="F10" s="4"/>
      <c r="G10" s="4" t="s">
        <v>143</v>
      </c>
      <c r="H10" s="4"/>
      <c r="I10" s="6">
        <v>0</v>
      </c>
      <c r="J10" s="4"/>
      <c r="K10" s="6">
        <v>597561186270</v>
      </c>
      <c r="L10" s="4"/>
      <c r="M10" s="6">
        <v>359738678870</v>
      </c>
      <c r="N10" s="4"/>
      <c r="O10" s="6">
        <v>681379613484</v>
      </c>
      <c r="P10" s="4"/>
      <c r="Q10" s="6">
        <v>275920251656</v>
      </c>
      <c r="R10" s="4"/>
      <c r="S10" s="8">
        <v>7.1761487363629459E-2</v>
      </c>
    </row>
    <row r="11" spans="1:19" ht="24.75" thickBot="1">
      <c r="C11" s="4"/>
      <c r="D11" s="4"/>
      <c r="E11" s="4"/>
      <c r="F11" s="4"/>
      <c r="G11" s="4"/>
      <c r="H11" s="4"/>
      <c r="I11" s="4"/>
      <c r="J11" s="4"/>
      <c r="K11" s="7">
        <f>SUM(K8:K10)</f>
        <v>608303531737</v>
      </c>
      <c r="L11" s="4"/>
      <c r="M11" s="7">
        <f>SUM(M8:M10)</f>
        <v>359772421541</v>
      </c>
      <c r="N11" s="4"/>
      <c r="O11" s="7">
        <f>SUM(O8:O10)</f>
        <v>691980203684</v>
      </c>
      <c r="P11" s="4"/>
      <c r="Q11" s="7">
        <f>SUM(Q8:Q10)</f>
        <v>276095749594</v>
      </c>
      <c r="R11" s="4"/>
      <c r="S11" s="10">
        <f>SUM(S8:S10)</f>
        <v>7.1807130961678331E-2</v>
      </c>
    </row>
    <row r="12" spans="1:19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8"/>
  <sheetViews>
    <sheetView rightToLeft="1" workbookViewId="0">
      <selection activeCell="C19" sqref="C19"/>
    </sheetView>
  </sheetViews>
  <sheetFormatPr defaultRowHeight="2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7.5703125" style="1" bestFit="1" customWidth="1"/>
    <col min="10" max="10" width="1" style="1" customWidth="1"/>
    <col min="11" max="11" width="13.85546875" style="1" bestFit="1" customWidth="1"/>
    <col min="12" max="12" width="1" style="1" customWidth="1"/>
    <col min="13" max="13" width="17.5703125" style="1" bestFit="1" customWidth="1"/>
    <col min="14" max="14" width="1" style="1" customWidth="1"/>
    <col min="15" max="15" width="17.5703125" style="1" bestFit="1" customWidth="1"/>
    <col min="16" max="16" width="1" style="1" customWidth="1"/>
    <col min="17" max="17" width="13.85546875" style="1" bestFit="1" customWidth="1"/>
    <col min="18" max="18" width="1" style="1" customWidth="1"/>
    <col min="19" max="19" width="17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144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7" t="s">
        <v>145</v>
      </c>
      <c r="B6" s="17" t="s">
        <v>145</v>
      </c>
      <c r="C6" s="17" t="s">
        <v>145</v>
      </c>
      <c r="D6" s="17" t="s">
        <v>145</v>
      </c>
      <c r="E6" s="17" t="s">
        <v>145</v>
      </c>
      <c r="F6" s="17" t="s">
        <v>145</v>
      </c>
      <c r="G6" s="17" t="s">
        <v>145</v>
      </c>
      <c r="I6" s="17" t="s">
        <v>146</v>
      </c>
      <c r="J6" s="17" t="s">
        <v>146</v>
      </c>
      <c r="K6" s="17" t="s">
        <v>146</v>
      </c>
      <c r="L6" s="17" t="s">
        <v>146</v>
      </c>
      <c r="M6" s="17" t="s">
        <v>146</v>
      </c>
      <c r="O6" s="17" t="s">
        <v>147</v>
      </c>
      <c r="P6" s="17" t="s">
        <v>147</v>
      </c>
      <c r="Q6" s="17" t="s">
        <v>147</v>
      </c>
      <c r="R6" s="17" t="s">
        <v>147</v>
      </c>
      <c r="S6" s="17" t="s">
        <v>147</v>
      </c>
    </row>
    <row r="7" spans="1:19" ht="24.75">
      <c r="A7" s="17" t="s">
        <v>148</v>
      </c>
      <c r="C7" s="17" t="s">
        <v>149</v>
      </c>
      <c r="E7" s="17" t="s">
        <v>72</v>
      </c>
      <c r="G7" s="17" t="s">
        <v>73</v>
      </c>
      <c r="I7" s="17" t="s">
        <v>150</v>
      </c>
      <c r="K7" s="17" t="s">
        <v>151</v>
      </c>
      <c r="M7" s="17" t="s">
        <v>152</v>
      </c>
      <c r="O7" s="17" t="s">
        <v>150</v>
      </c>
      <c r="Q7" s="17" t="s">
        <v>151</v>
      </c>
      <c r="S7" s="17" t="s">
        <v>152</v>
      </c>
    </row>
    <row r="8" spans="1:19">
      <c r="A8" s="1" t="s">
        <v>119</v>
      </c>
      <c r="C8" s="4" t="s">
        <v>236</v>
      </c>
      <c r="D8" s="4"/>
      <c r="E8" s="4" t="s">
        <v>121</v>
      </c>
      <c r="F8" s="4"/>
      <c r="G8" s="6">
        <v>20.5</v>
      </c>
      <c r="H8" s="4"/>
      <c r="I8" s="6">
        <v>9539203110</v>
      </c>
      <c r="J8" s="4"/>
      <c r="K8" s="6">
        <v>0</v>
      </c>
      <c r="L8" s="4"/>
      <c r="M8" s="6">
        <v>9539203110</v>
      </c>
      <c r="N8" s="4"/>
      <c r="O8" s="6">
        <v>9539203110</v>
      </c>
      <c r="P8" s="4"/>
      <c r="Q8" s="6">
        <v>0</v>
      </c>
      <c r="R8" s="4"/>
      <c r="S8" s="6">
        <v>9539203110</v>
      </c>
    </row>
    <row r="9" spans="1:19">
      <c r="A9" s="1" t="s">
        <v>122</v>
      </c>
      <c r="C9" s="4" t="s">
        <v>236</v>
      </c>
      <c r="D9" s="4"/>
      <c r="E9" s="4" t="s">
        <v>124</v>
      </c>
      <c r="F9" s="4"/>
      <c r="G9" s="6">
        <v>17</v>
      </c>
      <c r="H9" s="4"/>
      <c r="I9" s="6">
        <v>1550260274</v>
      </c>
      <c r="J9" s="4"/>
      <c r="K9" s="6">
        <v>0</v>
      </c>
      <c r="L9" s="4"/>
      <c r="M9" s="6">
        <v>1550260274</v>
      </c>
      <c r="N9" s="4"/>
      <c r="O9" s="6">
        <v>3994422200</v>
      </c>
      <c r="P9" s="4"/>
      <c r="Q9" s="6">
        <v>0</v>
      </c>
      <c r="R9" s="4"/>
      <c r="S9" s="6">
        <v>3994422200</v>
      </c>
    </row>
    <row r="10" spans="1:19">
      <c r="A10" s="1" t="s">
        <v>134</v>
      </c>
      <c r="C10" s="6">
        <v>1</v>
      </c>
      <c r="D10" s="4"/>
      <c r="E10" s="4" t="s">
        <v>236</v>
      </c>
      <c r="F10" s="4"/>
      <c r="G10" s="6">
        <v>5</v>
      </c>
      <c r="H10" s="4"/>
      <c r="I10" s="6">
        <v>15059075</v>
      </c>
      <c r="J10" s="4"/>
      <c r="K10" s="6">
        <v>0</v>
      </c>
      <c r="L10" s="4"/>
      <c r="M10" s="6">
        <v>15059075</v>
      </c>
      <c r="N10" s="4"/>
      <c r="O10" s="6">
        <v>98140112</v>
      </c>
      <c r="P10" s="4"/>
      <c r="Q10" s="6">
        <v>0</v>
      </c>
      <c r="R10" s="4"/>
      <c r="S10" s="6">
        <v>98140112</v>
      </c>
    </row>
    <row r="11" spans="1:19">
      <c r="A11" s="1" t="s">
        <v>138</v>
      </c>
      <c r="C11" s="6">
        <v>17</v>
      </c>
      <c r="D11" s="4"/>
      <c r="E11" s="4" t="s">
        <v>236</v>
      </c>
      <c r="F11" s="4"/>
      <c r="G11" s="6">
        <v>5</v>
      </c>
      <c r="H11" s="4"/>
      <c r="I11" s="6">
        <v>283596</v>
      </c>
      <c r="J11" s="4"/>
      <c r="K11" s="6">
        <v>0</v>
      </c>
      <c r="L11" s="4"/>
      <c r="M11" s="6">
        <v>283596</v>
      </c>
      <c r="N11" s="4"/>
      <c r="O11" s="6">
        <v>39678232</v>
      </c>
      <c r="P11" s="4"/>
      <c r="Q11" s="6">
        <v>0</v>
      </c>
      <c r="R11" s="4"/>
      <c r="S11" s="6">
        <v>39678232</v>
      </c>
    </row>
    <row r="12" spans="1:19">
      <c r="A12" s="1" t="s">
        <v>141</v>
      </c>
      <c r="C12" s="6">
        <v>1</v>
      </c>
      <c r="D12" s="4"/>
      <c r="E12" s="4" t="s">
        <v>236</v>
      </c>
      <c r="F12" s="4"/>
      <c r="G12" s="6">
        <v>5</v>
      </c>
      <c r="H12" s="4"/>
      <c r="I12" s="6">
        <v>879615866</v>
      </c>
      <c r="J12" s="4"/>
      <c r="K12" s="6">
        <v>0</v>
      </c>
      <c r="L12" s="4"/>
      <c r="M12" s="6">
        <v>879615866</v>
      </c>
      <c r="N12" s="4"/>
      <c r="O12" s="6">
        <v>1208145759</v>
      </c>
      <c r="P12" s="4"/>
      <c r="Q12" s="6">
        <v>0</v>
      </c>
      <c r="R12" s="4"/>
      <c r="S12" s="6">
        <v>1208145759</v>
      </c>
    </row>
    <row r="13" spans="1:19" ht="24.75" thickBot="1">
      <c r="C13" s="4"/>
      <c r="D13" s="4"/>
      <c r="E13" s="4"/>
      <c r="F13" s="4"/>
      <c r="G13" s="4"/>
      <c r="H13" s="4"/>
      <c r="I13" s="7">
        <f>SUM(I8:I12)</f>
        <v>11984421921</v>
      </c>
      <c r="J13" s="4"/>
      <c r="K13" s="7">
        <f>SUM(K8:K12)</f>
        <v>0</v>
      </c>
      <c r="L13" s="4"/>
      <c r="M13" s="7">
        <f>SUM(M8:M12)</f>
        <v>11984421921</v>
      </c>
      <c r="N13" s="4"/>
      <c r="O13" s="7">
        <f>SUM(O8:O12)</f>
        <v>14879589413</v>
      </c>
      <c r="P13" s="4"/>
      <c r="Q13" s="7">
        <f>SUM(Q8:Q12)</f>
        <v>0</v>
      </c>
      <c r="R13" s="4"/>
      <c r="S13" s="7">
        <f>SUM(S8:S12)</f>
        <v>14879589413</v>
      </c>
    </row>
    <row r="14" spans="1:19" ht="24.75" thickTop="1">
      <c r="C14" s="4"/>
      <c r="D14" s="4"/>
      <c r="E14" s="4"/>
      <c r="F14" s="4"/>
      <c r="G14" s="4"/>
      <c r="H14" s="4"/>
      <c r="I14" s="4"/>
      <c r="J14" s="4"/>
      <c r="K14" s="4"/>
      <c r="L14" s="4"/>
      <c r="M14" s="6"/>
      <c r="N14" s="6"/>
      <c r="O14" s="6"/>
      <c r="P14" s="6"/>
      <c r="Q14" s="6"/>
      <c r="R14" s="6"/>
      <c r="S14" s="6"/>
    </row>
    <row r="15" spans="1:19">
      <c r="C15" s="4"/>
      <c r="D15" s="4"/>
      <c r="E15" s="4"/>
      <c r="F15" s="4"/>
      <c r="G15" s="4"/>
      <c r="H15" s="4"/>
      <c r="I15" s="4"/>
      <c r="J15" s="4"/>
      <c r="K15" s="4"/>
      <c r="L15" s="4"/>
      <c r="M15" s="6"/>
      <c r="N15" s="6"/>
      <c r="O15" s="6"/>
      <c r="P15" s="6"/>
      <c r="Q15" s="6"/>
      <c r="R15" s="6"/>
      <c r="S15" s="6"/>
    </row>
    <row r="16" spans="1:19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3:19">
      <c r="C17" s="4"/>
      <c r="D17" s="4"/>
      <c r="E17" s="4"/>
      <c r="F17" s="4"/>
      <c r="G17" s="4"/>
      <c r="H17" s="4"/>
      <c r="I17" s="4"/>
      <c r="J17" s="4"/>
      <c r="K17" s="4"/>
      <c r="L17" s="4"/>
      <c r="M17" s="6"/>
      <c r="N17" s="6"/>
      <c r="O17" s="6"/>
      <c r="P17" s="6"/>
      <c r="Q17" s="6"/>
      <c r="R17" s="6"/>
      <c r="S17" s="6"/>
    </row>
    <row r="18" spans="3:19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0"/>
  <sheetViews>
    <sheetView rightToLeft="1" workbookViewId="0">
      <selection activeCell="O49" sqref="O49"/>
    </sheetView>
  </sheetViews>
  <sheetFormatPr defaultRowHeight="24"/>
  <cols>
    <col min="1" max="1" width="32.140625" style="1" bestFit="1" customWidth="1"/>
    <col min="2" max="2" width="1" style="1" customWidth="1"/>
    <col min="3" max="3" width="14" style="1" bestFit="1" customWidth="1"/>
    <col min="4" max="4" width="1" style="1" customWidth="1"/>
    <col min="5" max="5" width="36.5703125" style="1" bestFit="1" customWidth="1"/>
    <col min="6" max="6" width="1" style="1" customWidth="1"/>
    <col min="7" max="7" width="24.85546875" style="1" bestFit="1" customWidth="1"/>
    <col min="8" max="8" width="1" style="1" customWidth="1"/>
    <col min="9" max="9" width="24.7109375" style="1" bestFit="1" customWidth="1"/>
    <col min="10" max="10" width="1" style="1" customWidth="1"/>
    <col min="11" max="11" width="13.8554687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710937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144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6" t="s">
        <v>3</v>
      </c>
      <c r="C6" s="17" t="s">
        <v>154</v>
      </c>
      <c r="D6" s="17" t="s">
        <v>154</v>
      </c>
      <c r="E6" s="17" t="s">
        <v>154</v>
      </c>
      <c r="F6" s="17" t="s">
        <v>154</v>
      </c>
      <c r="G6" s="17" t="s">
        <v>154</v>
      </c>
      <c r="I6" s="17" t="s">
        <v>146</v>
      </c>
      <c r="J6" s="17" t="s">
        <v>146</v>
      </c>
      <c r="K6" s="17" t="s">
        <v>146</v>
      </c>
      <c r="L6" s="17" t="s">
        <v>146</v>
      </c>
      <c r="M6" s="17" t="s">
        <v>146</v>
      </c>
      <c r="O6" s="17" t="s">
        <v>147</v>
      </c>
      <c r="P6" s="17" t="s">
        <v>147</v>
      </c>
      <c r="Q6" s="17" t="s">
        <v>147</v>
      </c>
      <c r="R6" s="17" t="s">
        <v>147</v>
      </c>
      <c r="S6" s="17" t="s">
        <v>147</v>
      </c>
    </row>
    <row r="7" spans="1:19" ht="24.75">
      <c r="A7" s="17" t="s">
        <v>3</v>
      </c>
      <c r="C7" s="17" t="s">
        <v>155</v>
      </c>
      <c r="E7" s="17" t="s">
        <v>156</v>
      </c>
      <c r="G7" s="17" t="s">
        <v>157</v>
      </c>
      <c r="I7" s="17" t="s">
        <v>158</v>
      </c>
      <c r="K7" s="17" t="s">
        <v>151</v>
      </c>
      <c r="M7" s="17" t="s">
        <v>159</v>
      </c>
      <c r="O7" s="17" t="s">
        <v>158</v>
      </c>
      <c r="Q7" s="17" t="s">
        <v>151</v>
      </c>
      <c r="S7" s="17" t="s">
        <v>159</v>
      </c>
    </row>
    <row r="8" spans="1:19">
      <c r="A8" s="1" t="s">
        <v>160</v>
      </c>
      <c r="C8" s="4" t="s">
        <v>161</v>
      </c>
      <c r="D8" s="4"/>
      <c r="E8" s="6">
        <v>1542857</v>
      </c>
      <c r="F8" s="4"/>
      <c r="G8" s="6">
        <v>1000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1542857000</v>
      </c>
      <c r="P8" s="4"/>
      <c r="Q8" s="6">
        <v>0</v>
      </c>
      <c r="R8" s="4"/>
      <c r="S8" s="6">
        <f>O8-Q8</f>
        <v>1542857000</v>
      </c>
    </row>
    <row r="9" spans="1:19">
      <c r="A9" s="1" t="s">
        <v>18</v>
      </c>
      <c r="C9" s="4" t="s">
        <v>162</v>
      </c>
      <c r="D9" s="4"/>
      <c r="E9" s="6">
        <v>10027181</v>
      </c>
      <c r="F9" s="4"/>
      <c r="G9" s="6">
        <v>125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1253397625</v>
      </c>
      <c r="P9" s="4"/>
      <c r="Q9" s="6">
        <v>0</v>
      </c>
      <c r="R9" s="4"/>
      <c r="S9" s="6">
        <f t="shared" ref="S9:S47" si="0">O9-Q9</f>
        <v>1253397625</v>
      </c>
    </row>
    <row r="10" spans="1:19">
      <c r="A10" s="1" t="s">
        <v>39</v>
      </c>
      <c r="C10" s="4" t="s">
        <v>163</v>
      </c>
      <c r="D10" s="4"/>
      <c r="E10" s="6">
        <v>3495236</v>
      </c>
      <c r="F10" s="4"/>
      <c r="G10" s="6">
        <v>2350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8213804600</v>
      </c>
      <c r="P10" s="4"/>
      <c r="Q10" s="6">
        <v>0</v>
      </c>
      <c r="R10" s="4"/>
      <c r="S10" s="6">
        <f t="shared" si="0"/>
        <v>8213804600</v>
      </c>
    </row>
    <row r="11" spans="1:19">
      <c r="A11" s="1" t="s">
        <v>26</v>
      </c>
      <c r="C11" s="4" t="s">
        <v>164</v>
      </c>
      <c r="D11" s="4"/>
      <c r="E11" s="6">
        <v>6065860</v>
      </c>
      <c r="F11" s="4"/>
      <c r="G11" s="6">
        <v>360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2183709600</v>
      </c>
      <c r="P11" s="4"/>
      <c r="Q11" s="6">
        <v>0</v>
      </c>
      <c r="R11" s="4"/>
      <c r="S11" s="6">
        <f t="shared" si="0"/>
        <v>2183709600</v>
      </c>
    </row>
    <row r="12" spans="1:19">
      <c r="A12" s="1" t="s">
        <v>52</v>
      </c>
      <c r="C12" s="4" t="s">
        <v>165</v>
      </c>
      <c r="D12" s="4"/>
      <c r="E12" s="6">
        <v>33243911</v>
      </c>
      <c r="F12" s="4"/>
      <c r="G12" s="6">
        <v>40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1329756440</v>
      </c>
      <c r="P12" s="4"/>
      <c r="Q12" s="6">
        <v>0</v>
      </c>
      <c r="R12" s="4"/>
      <c r="S12" s="6">
        <f t="shared" si="0"/>
        <v>1329756440</v>
      </c>
    </row>
    <row r="13" spans="1:19">
      <c r="A13" s="1" t="s">
        <v>27</v>
      </c>
      <c r="C13" s="4" t="s">
        <v>166</v>
      </c>
      <c r="D13" s="4"/>
      <c r="E13" s="6">
        <v>12719589</v>
      </c>
      <c r="F13" s="4"/>
      <c r="G13" s="6">
        <v>400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5087835600</v>
      </c>
      <c r="P13" s="4"/>
      <c r="Q13" s="6">
        <v>0</v>
      </c>
      <c r="R13" s="4"/>
      <c r="S13" s="6">
        <f t="shared" si="0"/>
        <v>5087835600</v>
      </c>
    </row>
    <row r="14" spans="1:19">
      <c r="A14" s="1" t="s">
        <v>61</v>
      </c>
      <c r="C14" s="4" t="s">
        <v>167</v>
      </c>
      <c r="D14" s="4"/>
      <c r="E14" s="6">
        <v>1085883</v>
      </c>
      <c r="F14" s="4"/>
      <c r="G14" s="6">
        <v>2400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2606119200</v>
      </c>
      <c r="P14" s="4"/>
      <c r="Q14" s="6">
        <v>94611588</v>
      </c>
      <c r="R14" s="4"/>
      <c r="S14" s="6">
        <f t="shared" si="0"/>
        <v>2511507612</v>
      </c>
    </row>
    <row r="15" spans="1:19">
      <c r="A15" s="1" t="s">
        <v>24</v>
      </c>
      <c r="C15" s="4" t="s">
        <v>166</v>
      </c>
      <c r="D15" s="4"/>
      <c r="E15" s="6">
        <v>978785</v>
      </c>
      <c r="F15" s="4"/>
      <c r="G15" s="6">
        <v>4500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4404532500</v>
      </c>
      <c r="P15" s="4"/>
      <c r="Q15" s="6">
        <v>0</v>
      </c>
      <c r="R15" s="4"/>
      <c r="S15" s="6">
        <f t="shared" si="0"/>
        <v>4404532500</v>
      </c>
    </row>
    <row r="16" spans="1:19">
      <c r="A16" s="1" t="s">
        <v>32</v>
      </c>
      <c r="C16" s="4" t="s">
        <v>168</v>
      </c>
      <c r="D16" s="4"/>
      <c r="E16" s="6">
        <v>3729388</v>
      </c>
      <c r="F16" s="4"/>
      <c r="G16" s="6">
        <v>1200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4475265600</v>
      </c>
      <c r="P16" s="4"/>
      <c r="Q16" s="6">
        <v>176655221</v>
      </c>
      <c r="R16" s="4"/>
      <c r="S16" s="6">
        <f t="shared" si="0"/>
        <v>4298610379</v>
      </c>
    </row>
    <row r="17" spans="1:19">
      <c r="A17" s="1" t="s">
        <v>30</v>
      </c>
      <c r="C17" s="4" t="s">
        <v>169</v>
      </c>
      <c r="D17" s="4"/>
      <c r="E17" s="6">
        <v>530917</v>
      </c>
      <c r="F17" s="4"/>
      <c r="G17" s="6">
        <v>6452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3425476484</v>
      </c>
      <c r="P17" s="4"/>
      <c r="Q17" s="6">
        <v>135216177</v>
      </c>
      <c r="R17" s="4"/>
      <c r="S17" s="6">
        <f t="shared" si="0"/>
        <v>3290260307</v>
      </c>
    </row>
    <row r="18" spans="1:19">
      <c r="A18" s="1" t="s">
        <v>58</v>
      </c>
      <c r="C18" s="4" t="s">
        <v>170</v>
      </c>
      <c r="D18" s="4"/>
      <c r="E18" s="6">
        <v>1639671</v>
      </c>
      <c r="F18" s="4"/>
      <c r="G18" s="6">
        <v>3135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5140368585</v>
      </c>
      <c r="P18" s="4"/>
      <c r="Q18" s="6">
        <v>0</v>
      </c>
      <c r="R18" s="4"/>
      <c r="S18" s="6">
        <f t="shared" si="0"/>
        <v>5140368585</v>
      </c>
    </row>
    <row r="19" spans="1:19">
      <c r="A19" s="1" t="s">
        <v>51</v>
      </c>
      <c r="C19" s="4" t="s">
        <v>171</v>
      </c>
      <c r="D19" s="4"/>
      <c r="E19" s="6">
        <v>1808414</v>
      </c>
      <c r="F19" s="4"/>
      <c r="G19" s="6">
        <v>550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994627700</v>
      </c>
      <c r="P19" s="4"/>
      <c r="Q19" s="6">
        <v>66732210</v>
      </c>
      <c r="R19" s="4"/>
      <c r="S19" s="6">
        <f t="shared" si="0"/>
        <v>927895490</v>
      </c>
    </row>
    <row r="20" spans="1:19">
      <c r="A20" s="1" t="s">
        <v>41</v>
      </c>
      <c r="C20" s="4" t="s">
        <v>172</v>
      </c>
      <c r="D20" s="4"/>
      <c r="E20" s="6">
        <v>2188098</v>
      </c>
      <c r="F20" s="4"/>
      <c r="G20" s="6">
        <v>4200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9190011600</v>
      </c>
      <c r="P20" s="4"/>
      <c r="Q20" s="6">
        <v>0</v>
      </c>
      <c r="R20" s="4"/>
      <c r="S20" s="6">
        <f t="shared" si="0"/>
        <v>9190011600</v>
      </c>
    </row>
    <row r="21" spans="1:19">
      <c r="A21" s="1" t="s">
        <v>20</v>
      </c>
      <c r="C21" s="4" t="s">
        <v>173</v>
      </c>
      <c r="D21" s="4"/>
      <c r="E21" s="6">
        <v>4594855</v>
      </c>
      <c r="F21" s="4"/>
      <c r="G21" s="6">
        <v>900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4135369500</v>
      </c>
      <c r="P21" s="4"/>
      <c r="Q21" s="6">
        <v>0</v>
      </c>
      <c r="R21" s="4"/>
      <c r="S21" s="6">
        <f t="shared" si="0"/>
        <v>4135369500</v>
      </c>
    </row>
    <row r="22" spans="1:19">
      <c r="A22" s="1" t="s">
        <v>49</v>
      </c>
      <c r="C22" s="4" t="s">
        <v>162</v>
      </c>
      <c r="D22" s="4"/>
      <c r="E22" s="6">
        <v>28883875</v>
      </c>
      <c r="F22" s="4"/>
      <c r="G22" s="6">
        <v>500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14441937500</v>
      </c>
      <c r="P22" s="4"/>
      <c r="Q22" s="6">
        <v>0</v>
      </c>
      <c r="R22" s="4"/>
      <c r="S22" s="6">
        <f t="shared" si="0"/>
        <v>14441937500</v>
      </c>
    </row>
    <row r="23" spans="1:19">
      <c r="A23" s="1" t="s">
        <v>46</v>
      </c>
      <c r="C23" s="4" t="s">
        <v>174</v>
      </c>
      <c r="D23" s="4"/>
      <c r="E23" s="6">
        <v>8564346</v>
      </c>
      <c r="F23" s="4"/>
      <c r="G23" s="6">
        <v>250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2141086500</v>
      </c>
      <c r="P23" s="4"/>
      <c r="Q23" s="6">
        <v>0</v>
      </c>
      <c r="R23" s="4"/>
      <c r="S23" s="6">
        <f t="shared" si="0"/>
        <v>2141086500</v>
      </c>
    </row>
    <row r="24" spans="1:19">
      <c r="A24" s="1" t="s">
        <v>47</v>
      </c>
      <c r="C24" s="4" t="s">
        <v>175</v>
      </c>
      <c r="D24" s="4"/>
      <c r="E24" s="6">
        <v>856476</v>
      </c>
      <c r="F24" s="4"/>
      <c r="G24" s="6">
        <v>300</v>
      </c>
      <c r="H24" s="4"/>
      <c r="I24" s="6">
        <v>0</v>
      </c>
      <c r="J24" s="4"/>
      <c r="K24" s="6">
        <v>0</v>
      </c>
      <c r="L24" s="4"/>
      <c r="M24" s="6">
        <v>0</v>
      </c>
      <c r="N24" s="4"/>
      <c r="O24" s="6">
        <v>256942800</v>
      </c>
      <c r="P24" s="4"/>
      <c r="Q24" s="6">
        <v>0</v>
      </c>
      <c r="R24" s="4"/>
      <c r="S24" s="6">
        <f t="shared" si="0"/>
        <v>256942800</v>
      </c>
    </row>
    <row r="25" spans="1:19">
      <c r="A25" s="1" t="s">
        <v>40</v>
      </c>
      <c r="C25" s="4" t="s">
        <v>176</v>
      </c>
      <c r="D25" s="4"/>
      <c r="E25" s="6">
        <v>2459911</v>
      </c>
      <c r="F25" s="4"/>
      <c r="G25" s="6">
        <v>2400</v>
      </c>
      <c r="H25" s="4"/>
      <c r="I25" s="6">
        <v>0</v>
      </c>
      <c r="J25" s="4"/>
      <c r="K25" s="6">
        <v>0</v>
      </c>
      <c r="L25" s="4"/>
      <c r="M25" s="6">
        <v>0</v>
      </c>
      <c r="N25" s="4"/>
      <c r="O25" s="6">
        <v>5903786400</v>
      </c>
      <c r="P25" s="4"/>
      <c r="Q25" s="6">
        <v>0</v>
      </c>
      <c r="R25" s="4"/>
      <c r="S25" s="6">
        <f t="shared" si="0"/>
        <v>5903786400</v>
      </c>
    </row>
    <row r="26" spans="1:19">
      <c r="A26" s="1" t="s">
        <v>17</v>
      </c>
      <c r="C26" s="4" t="s">
        <v>177</v>
      </c>
      <c r="D26" s="4"/>
      <c r="E26" s="6">
        <v>17855144</v>
      </c>
      <c r="F26" s="4"/>
      <c r="G26" s="6">
        <v>130</v>
      </c>
      <c r="H26" s="4"/>
      <c r="I26" s="6">
        <v>0</v>
      </c>
      <c r="J26" s="4"/>
      <c r="K26" s="6">
        <v>0</v>
      </c>
      <c r="L26" s="4"/>
      <c r="M26" s="6">
        <v>0</v>
      </c>
      <c r="N26" s="4"/>
      <c r="O26" s="6">
        <v>2321168720</v>
      </c>
      <c r="P26" s="4"/>
      <c r="Q26" s="6">
        <v>0</v>
      </c>
      <c r="R26" s="4"/>
      <c r="S26" s="6">
        <f t="shared" si="0"/>
        <v>2321168720</v>
      </c>
    </row>
    <row r="27" spans="1:19">
      <c r="A27" s="1" t="s">
        <v>16</v>
      </c>
      <c r="C27" s="4" t="s">
        <v>177</v>
      </c>
      <c r="D27" s="4"/>
      <c r="E27" s="6">
        <v>27681039</v>
      </c>
      <c r="F27" s="4"/>
      <c r="G27" s="6">
        <v>58</v>
      </c>
      <c r="H27" s="4"/>
      <c r="I27" s="6">
        <v>0</v>
      </c>
      <c r="J27" s="4"/>
      <c r="K27" s="6">
        <v>0</v>
      </c>
      <c r="L27" s="4"/>
      <c r="M27" s="6">
        <v>0</v>
      </c>
      <c r="N27" s="4"/>
      <c r="O27" s="6">
        <v>1605500262</v>
      </c>
      <c r="P27" s="4"/>
      <c r="Q27" s="6">
        <v>0</v>
      </c>
      <c r="R27" s="4"/>
      <c r="S27" s="6">
        <f t="shared" si="0"/>
        <v>1605500262</v>
      </c>
    </row>
    <row r="28" spans="1:19">
      <c r="A28" s="1" t="s">
        <v>25</v>
      </c>
      <c r="C28" s="4" t="s">
        <v>163</v>
      </c>
      <c r="D28" s="4"/>
      <c r="E28" s="6">
        <v>7622382</v>
      </c>
      <c r="F28" s="4"/>
      <c r="G28" s="6">
        <v>160</v>
      </c>
      <c r="H28" s="4"/>
      <c r="I28" s="6">
        <v>0</v>
      </c>
      <c r="J28" s="4"/>
      <c r="K28" s="6">
        <v>0</v>
      </c>
      <c r="L28" s="4"/>
      <c r="M28" s="6">
        <v>0</v>
      </c>
      <c r="N28" s="4"/>
      <c r="O28" s="6">
        <v>1219581120</v>
      </c>
      <c r="P28" s="4"/>
      <c r="Q28" s="6">
        <v>0</v>
      </c>
      <c r="R28" s="4"/>
      <c r="S28" s="6">
        <f t="shared" si="0"/>
        <v>1219581120</v>
      </c>
    </row>
    <row r="29" spans="1:19">
      <c r="A29" s="1" t="s">
        <v>21</v>
      </c>
      <c r="C29" s="4" t="s">
        <v>178</v>
      </c>
      <c r="D29" s="4"/>
      <c r="E29" s="6">
        <v>374022</v>
      </c>
      <c r="F29" s="4"/>
      <c r="G29" s="6">
        <v>10400</v>
      </c>
      <c r="H29" s="4"/>
      <c r="I29" s="6">
        <v>0</v>
      </c>
      <c r="J29" s="4"/>
      <c r="K29" s="6">
        <v>0</v>
      </c>
      <c r="L29" s="4"/>
      <c r="M29" s="6">
        <v>0</v>
      </c>
      <c r="N29" s="4"/>
      <c r="O29" s="6">
        <v>3889828800</v>
      </c>
      <c r="P29" s="4"/>
      <c r="Q29" s="6">
        <v>0</v>
      </c>
      <c r="R29" s="4"/>
      <c r="S29" s="6">
        <f t="shared" si="0"/>
        <v>3889828800</v>
      </c>
    </row>
    <row r="30" spans="1:19">
      <c r="A30" s="1" t="s">
        <v>179</v>
      </c>
      <c r="C30" s="4" t="s">
        <v>174</v>
      </c>
      <c r="D30" s="4"/>
      <c r="E30" s="6">
        <v>685669</v>
      </c>
      <c r="F30" s="4"/>
      <c r="G30" s="6">
        <v>5000</v>
      </c>
      <c r="H30" s="4"/>
      <c r="I30" s="6">
        <v>0</v>
      </c>
      <c r="J30" s="4"/>
      <c r="K30" s="6">
        <v>0</v>
      </c>
      <c r="L30" s="4"/>
      <c r="M30" s="6">
        <v>0</v>
      </c>
      <c r="N30" s="4"/>
      <c r="O30" s="6">
        <v>3428345000</v>
      </c>
      <c r="P30" s="4"/>
      <c r="Q30" s="6">
        <v>0</v>
      </c>
      <c r="R30" s="4"/>
      <c r="S30" s="6">
        <f t="shared" si="0"/>
        <v>3428345000</v>
      </c>
    </row>
    <row r="31" spans="1:19">
      <c r="A31" s="1" t="s">
        <v>55</v>
      </c>
      <c r="C31" s="4" t="s">
        <v>175</v>
      </c>
      <c r="D31" s="4"/>
      <c r="E31" s="6">
        <v>592357</v>
      </c>
      <c r="F31" s="4"/>
      <c r="G31" s="6">
        <v>11120</v>
      </c>
      <c r="H31" s="4"/>
      <c r="I31" s="6">
        <v>0</v>
      </c>
      <c r="J31" s="4"/>
      <c r="K31" s="6">
        <v>0</v>
      </c>
      <c r="L31" s="4"/>
      <c r="M31" s="6">
        <v>0</v>
      </c>
      <c r="N31" s="4"/>
      <c r="O31" s="6">
        <v>6587009840</v>
      </c>
      <c r="P31" s="4"/>
      <c r="Q31" s="6">
        <v>0</v>
      </c>
      <c r="R31" s="4"/>
      <c r="S31" s="6">
        <f t="shared" si="0"/>
        <v>6587009840</v>
      </c>
    </row>
    <row r="32" spans="1:19">
      <c r="A32" s="1" t="s">
        <v>56</v>
      </c>
      <c r="C32" s="4" t="s">
        <v>166</v>
      </c>
      <c r="D32" s="4"/>
      <c r="E32" s="6">
        <v>9133174</v>
      </c>
      <c r="F32" s="4"/>
      <c r="G32" s="6">
        <v>600</v>
      </c>
      <c r="H32" s="4"/>
      <c r="I32" s="6">
        <v>0</v>
      </c>
      <c r="J32" s="4"/>
      <c r="K32" s="6">
        <v>0</v>
      </c>
      <c r="L32" s="4"/>
      <c r="M32" s="6">
        <v>0</v>
      </c>
      <c r="N32" s="4"/>
      <c r="O32" s="6">
        <v>5479904400</v>
      </c>
      <c r="P32" s="4"/>
      <c r="Q32" s="6">
        <v>0</v>
      </c>
      <c r="R32" s="4"/>
      <c r="S32" s="6">
        <f t="shared" si="0"/>
        <v>5479904400</v>
      </c>
    </row>
    <row r="33" spans="1:19">
      <c r="A33" s="1" t="s">
        <v>42</v>
      </c>
      <c r="C33" s="4" t="s">
        <v>180</v>
      </c>
      <c r="D33" s="4"/>
      <c r="E33" s="6">
        <v>1425518</v>
      </c>
      <c r="F33" s="4"/>
      <c r="G33" s="6">
        <v>2640</v>
      </c>
      <c r="H33" s="4"/>
      <c r="I33" s="6">
        <v>0</v>
      </c>
      <c r="J33" s="4"/>
      <c r="K33" s="6">
        <v>0</v>
      </c>
      <c r="L33" s="4"/>
      <c r="M33" s="6">
        <v>0</v>
      </c>
      <c r="N33" s="4"/>
      <c r="O33" s="6">
        <v>3763367520</v>
      </c>
      <c r="P33" s="4"/>
      <c r="Q33" s="6">
        <v>0</v>
      </c>
      <c r="R33" s="4"/>
      <c r="S33" s="6">
        <f t="shared" si="0"/>
        <v>3763367520</v>
      </c>
    </row>
    <row r="34" spans="1:19">
      <c r="A34" s="1" t="s">
        <v>31</v>
      </c>
      <c r="C34" s="4" t="s">
        <v>162</v>
      </c>
      <c r="D34" s="4"/>
      <c r="E34" s="6">
        <v>1091408</v>
      </c>
      <c r="F34" s="4"/>
      <c r="G34" s="6">
        <v>2211</v>
      </c>
      <c r="H34" s="4"/>
      <c r="I34" s="6">
        <v>0</v>
      </c>
      <c r="J34" s="4"/>
      <c r="K34" s="6">
        <v>0</v>
      </c>
      <c r="L34" s="4"/>
      <c r="M34" s="6">
        <v>0</v>
      </c>
      <c r="N34" s="4"/>
      <c r="O34" s="6">
        <v>2413103088</v>
      </c>
      <c r="P34" s="4"/>
      <c r="Q34" s="6">
        <v>181861474</v>
      </c>
      <c r="R34" s="4"/>
      <c r="S34" s="6">
        <f t="shared" si="0"/>
        <v>2231241614</v>
      </c>
    </row>
    <row r="35" spans="1:19">
      <c r="A35" s="1" t="s">
        <v>50</v>
      </c>
      <c r="C35" s="4" t="s">
        <v>177</v>
      </c>
      <c r="D35" s="4"/>
      <c r="E35" s="6">
        <v>4020453</v>
      </c>
      <c r="F35" s="4"/>
      <c r="G35" s="6">
        <v>690</v>
      </c>
      <c r="H35" s="4"/>
      <c r="I35" s="6">
        <v>0</v>
      </c>
      <c r="J35" s="4"/>
      <c r="K35" s="6">
        <v>0</v>
      </c>
      <c r="L35" s="4"/>
      <c r="M35" s="6">
        <v>0</v>
      </c>
      <c r="N35" s="4"/>
      <c r="O35" s="6">
        <v>2774112570</v>
      </c>
      <c r="P35" s="4"/>
      <c r="Q35" s="6">
        <v>0</v>
      </c>
      <c r="R35" s="4"/>
      <c r="S35" s="6">
        <f t="shared" si="0"/>
        <v>2774112570</v>
      </c>
    </row>
    <row r="36" spans="1:19">
      <c r="A36" s="1" t="s">
        <v>181</v>
      </c>
      <c r="C36" s="4" t="s">
        <v>182</v>
      </c>
      <c r="D36" s="4"/>
      <c r="E36" s="6">
        <v>760339</v>
      </c>
      <c r="F36" s="4"/>
      <c r="G36" s="6">
        <v>300</v>
      </c>
      <c r="H36" s="4"/>
      <c r="I36" s="6">
        <v>0</v>
      </c>
      <c r="J36" s="4"/>
      <c r="K36" s="6">
        <v>0</v>
      </c>
      <c r="L36" s="4"/>
      <c r="M36" s="6">
        <v>0</v>
      </c>
      <c r="N36" s="4"/>
      <c r="O36" s="6">
        <v>228101700</v>
      </c>
      <c r="P36" s="4"/>
      <c r="Q36" s="6">
        <v>0</v>
      </c>
      <c r="R36" s="4"/>
      <c r="S36" s="6">
        <f t="shared" si="0"/>
        <v>228101700</v>
      </c>
    </row>
    <row r="37" spans="1:19">
      <c r="A37" s="1" t="s">
        <v>19</v>
      </c>
      <c r="C37" s="4" t="s">
        <v>183</v>
      </c>
      <c r="D37" s="4"/>
      <c r="E37" s="6">
        <v>31027624</v>
      </c>
      <c r="F37" s="4"/>
      <c r="G37" s="6">
        <v>427</v>
      </c>
      <c r="H37" s="4"/>
      <c r="I37" s="6">
        <v>0</v>
      </c>
      <c r="J37" s="4"/>
      <c r="K37" s="6">
        <v>0</v>
      </c>
      <c r="L37" s="4"/>
      <c r="M37" s="6">
        <v>0</v>
      </c>
      <c r="N37" s="4"/>
      <c r="O37" s="15">
        <v>5484227448</v>
      </c>
      <c r="P37" s="4"/>
      <c r="Q37" s="6">
        <v>0</v>
      </c>
      <c r="R37" s="4"/>
      <c r="S37" s="6">
        <f t="shared" si="0"/>
        <v>5484227448</v>
      </c>
    </row>
    <row r="38" spans="1:19">
      <c r="A38" s="1" t="s">
        <v>44</v>
      </c>
      <c r="C38" s="4" t="s">
        <v>174</v>
      </c>
      <c r="D38" s="4"/>
      <c r="E38" s="6">
        <v>2385410</v>
      </c>
      <c r="F38" s="4"/>
      <c r="G38" s="6">
        <v>3300</v>
      </c>
      <c r="H38" s="4"/>
      <c r="I38" s="6">
        <v>0</v>
      </c>
      <c r="J38" s="4"/>
      <c r="K38" s="6">
        <v>0</v>
      </c>
      <c r="L38" s="4"/>
      <c r="M38" s="6">
        <v>0</v>
      </c>
      <c r="N38" s="4"/>
      <c r="O38" s="6">
        <v>7871853000</v>
      </c>
      <c r="P38" s="4"/>
      <c r="Q38" s="6">
        <v>0</v>
      </c>
      <c r="R38" s="4"/>
      <c r="S38" s="6">
        <f t="shared" si="0"/>
        <v>7871853000</v>
      </c>
    </row>
    <row r="39" spans="1:19">
      <c r="A39" s="1" t="s">
        <v>54</v>
      </c>
      <c r="C39" s="4" t="s">
        <v>184</v>
      </c>
      <c r="D39" s="4"/>
      <c r="E39" s="6">
        <v>3574351</v>
      </c>
      <c r="F39" s="4"/>
      <c r="G39" s="6">
        <v>750</v>
      </c>
      <c r="H39" s="4"/>
      <c r="I39" s="6">
        <v>0</v>
      </c>
      <c r="J39" s="4"/>
      <c r="K39" s="6">
        <v>0</v>
      </c>
      <c r="L39" s="4"/>
      <c r="M39" s="6">
        <v>0</v>
      </c>
      <c r="N39" s="4"/>
      <c r="O39" s="6">
        <v>2680763250</v>
      </c>
      <c r="P39" s="4"/>
      <c r="Q39" s="6">
        <v>53975099</v>
      </c>
      <c r="R39" s="4"/>
      <c r="S39" s="6">
        <f t="shared" si="0"/>
        <v>2626788151</v>
      </c>
    </row>
    <row r="40" spans="1:19">
      <c r="A40" s="1" t="s">
        <v>37</v>
      </c>
      <c r="C40" s="4" t="s">
        <v>185</v>
      </c>
      <c r="D40" s="4"/>
      <c r="E40" s="6">
        <v>9163348</v>
      </c>
      <c r="F40" s="4"/>
      <c r="G40" s="6">
        <v>550</v>
      </c>
      <c r="H40" s="4"/>
      <c r="I40" s="6">
        <v>0</v>
      </c>
      <c r="J40" s="4"/>
      <c r="K40" s="6">
        <v>0</v>
      </c>
      <c r="L40" s="4"/>
      <c r="M40" s="6">
        <v>0</v>
      </c>
      <c r="N40" s="4"/>
      <c r="O40" s="6">
        <v>5039841400</v>
      </c>
      <c r="P40" s="4"/>
      <c r="Q40" s="6">
        <v>0</v>
      </c>
      <c r="R40" s="4"/>
      <c r="S40" s="6">
        <f t="shared" si="0"/>
        <v>5039841400</v>
      </c>
    </row>
    <row r="41" spans="1:19">
      <c r="A41" s="1" t="s">
        <v>36</v>
      </c>
      <c r="C41" s="4" t="s">
        <v>4</v>
      </c>
      <c r="D41" s="4"/>
      <c r="E41" s="6">
        <v>14619936</v>
      </c>
      <c r="F41" s="4"/>
      <c r="G41" s="6">
        <v>188</v>
      </c>
      <c r="H41" s="4"/>
      <c r="I41" s="6">
        <v>0</v>
      </c>
      <c r="J41" s="4"/>
      <c r="K41" s="6">
        <v>0</v>
      </c>
      <c r="L41" s="4"/>
      <c r="M41" s="6">
        <v>0</v>
      </c>
      <c r="N41" s="4"/>
      <c r="O41" s="6">
        <v>2748547968</v>
      </c>
      <c r="P41" s="4"/>
      <c r="Q41" s="6">
        <v>0</v>
      </c>
      <c r="R41" s="4"/>
      <c r="S41" s="6">
        <f t="shared" si="0"/>
        <v>2748547968</v>
      </c>
    </row>
    <row r="42" spans="1:19">
      <c r="A42" s="1" t="s">
        <v>35</v>
      </c>
      <c r="C42" s="4" t="s">
        <v>186</v>
      </c>
      <c r="D42" s="4"/>
      <c r="E42" s="6">
        <v>2198964</v>
      </c>
      <c r="F42" s="4"/>
      <c r="G42" s="6">
        <v>1000</v>
      </c>
      <c r="H42" s="4"/>
      <c r="I42" s="6">
        <v>0</v>
      </c>
      <c r="J42" s="4"/>
      <c r="K42" s="6">
        <v>0</v>
      </c>
      <c r="L42" s="4"/>
      <c r="M42" s="6">
        <v>0</v>
      </c>
      <c r="N42" s="4"/>
      <c r="O42" s="6">
        <v>2198964000</v>
      </c>
      <c r="P42" s="4"/>
      <c r="Q42" s="6">
        <v>0</v>
      </c>
      <c r="R42" s="4"/>
      <c r="S42" s="6">
        <f t="shared" si="0"/>
        <v>2198964000</v>
      </c>
    </row>
    <row r="43" spans="1:19">
      <c r="A43" s="1" t="s">
        <v>22</v>
      </c>
      <c r="C43" s="4" t="s">
        <v>187</v>
      </c>
      <c r="D43" s="4"/>
      <c r="E43" s="6">
        <v>1010259</v>
      </c>
      <c r="F43" s="4"/>
      <c r="G43" s="6">
        <v>5600</v>
      </c>
      <c r="H43" s="4"/>
      <c r="I43" s="6">
        <v>0</v>
      </c>
      <c r="J43" s="4"/>
      <c r="K43" s="6">
        <v>0</v>
      </c>
      <c r="L43" s="4"/>
      <c r="M43" s="6">
        <v>0</v>
      </c>
      <c r="N43" s="4"/>
      <c r="O43" s="6">
        <v>5657450400</v>
      </c>
      <c r="P43" s="4"/>
      <c r="Q43" s="6">
        <v>0</v>
      </c>
      <c r="R43" s="4"/>
      <c r="S43" s="6">
        <f t="shared" si="0"/>
        <v>5657450400</v>
      </c>
    </row>
    <row r="44" spans="1:19">
      <c r="A44" s="1" t="s">
        <v>33</v>
      </c>
      <c r="C44" s="4" t="s">
        <v>188</v>
      </c>
      <c r="D44" s="4"/>
      <c r="E44" s="6">
        <v>3790276</v>
      </c>
      <c r="F44" s="4"/>
      <c r="G44" s="6">
        <v>2550</v>
      </c>
      <c r="H44" s="4"/>
      <c r="I44" s="6">
        <v>0</v>
      </c>
      <c r="J44" s="4"/>
      <c r="K44" s="6">
        <v>0</v>
      </c>
      <c r="L44" s="4"/>
      <c r="M44" s="6">
        <v>0</v>
      </c>
      <c r="N44" s="4"/>
      <c r="O44" s="6">
        <v>9665203800</v>
      </c>
      <c r="P44" s="4"/>
      <c r="Q44" s="6">
        <v>0</v>
      </c>
      <c r="R44" s="4"/>
      <c r="S44" s="6">
        <f t="shared" si="0"/>
        <v>9665203800</v>
      </c>
    </row>
    <row r="45" spans="1:19">
      <c r="A45" s="1" t="s">
        <v>45</v>
      </c>
      <c r="C45" s="4" t="s">
        <v>189</v>
      </c>
      <c r="D45" s="4"/>
      <c r="E45" s="6">
        <v>2878260</v>
      </c>
      <c r="F45" s="4"/>
      <c r="G45" s="6">
        <v>800</v>
      </c>
      <c r="H45" s="4"/>
      <c r="I45" s="6">
        <v>0</v>
      </c>
      <c r="J45" s="4"/>
      <c r="K45" s="6">
        <v>0</v>
      </c>
      <c r="L45" s="4"/>
      <c r="M45" s="6">
        <v>0</v>
      </c>
      <c r="N45" s="4"/>
      <c r="O45" s="6">
        <v>2302608000</v>
      </c>
      <c r="P45" s="4"/>
      <c r="Q45" s="6">
        <v>0</v>
      </c>
      <c r="R45" s="4"/>
      <c r="S45" s="6">
        <f t="shared" si="0"/>
        <v>2302608000</v>
      </c>
    </row>
    <row r="46" spans="1:19">
      <c r="A46" s="1" t="s">
        <v>43</v>
      </c>
      <c r="C46" s="4" t="s">
        <v>190</v>
      </c>
      <c r="D46" s="4"/>
      <c r="E46" s="6">
        <v>2464732</v>
      </c>
      <c r="F46" s="4"/>
      <c r="G46" s="6">
        <v>4327</v>
      </c>
      <c r="H46" s="4"/>
      <c r="I46" s="6">
        <v>0</v>
      </c>
      <c r="J46" s="4"/>
      <c r="K46" s="6">
        <v>0</v>
      </c>
      <c r="L46" s="4"/>
      <c r="M46" s="6">
        <v>0</v>
      </c>
      <c r="N46" s="4"/>
      <c r="O46" s="6">
        <v>10664895364</v>
      </c>
      <c r="P46" s="4"/>
      <c r="Q46" s="6">
        <v>207711192</v>
      </c>
      <c r="R46" s="4"/>
      <c r="S46" s="6">
        <f t="shared" si="0"/>
        <v>10457184172</v>
      </c>
    </row>
    <row r="47" spans="1:19">
      <c r="A47" s="11" t="s">
        <v>237</v>
      </c>
      <c r="C47" s="4" t="s">
        <v>236</v>
      </c>
      <c r="D47" s="4"/>
      <c r="E47" s="6" t="s">
        <v>236</v>
      </c>
      <c r="F47" s="4"/>
      <c r="G47" s="6" t="s">
        <v>236</v>
      </c>
      <c r="H47" s="4"/>
      <c r="I47" s="6">
        <v>0</v>
      </c>
      <c r="J47" s="4"/>
      <c r="K47" s="6">
        <v>0</v>
      </c>
      <c r="L47" s="4"/>
      <c r="M47" s="6">
        <v>0</v>
      </c>
      <c r="N47" s="4"/>
      <c r="O47" s="6">
        <v>8665997683</v>
      </c>
      <c r="P47" s="4"/>
      <c r="Q47" s="6">
        <v>0</v>
      </c>
      <c r="R47" s="4"/>
      <c r="S47" s="6">
        <f t="shared" si="0"/>
        <v>8665997683</v>
      </c>
    </row>
    <row r="48" spans="1:19" ht="24.75" thickBot="1">
      <c r="C48" s="4"/>
      <c r="D48" s="4"/>
      <c r="E48" s="4"/>
      <c r="F48" s="4"/>
      <c r="G48" s="4"/>
      <c r="H48" s="4"/>
      <c r="I48" s="7">
        <f>SUM(I8:I47)</f>
        <v>0</v>
      </c>
      <c r="J48" s="4"/>
      <c r="K48" s="7">
        <f>SUM(K8:K47)</f>
        <v>0</v>
      </c>
      <c r="L48" s="4"/>
      <c r="M48" s="7">
        <f>SUM(M8:M47)</f>
        <v>0</v>
      </c>
      <c r="N48" s="4"/>
      <c r="O48" s="7">
        <f>SUM(O8:O47)</f>
        <v>173417260567</v>
      </c>
      <c r="P48" s="4"/>
      <c r="Q48" s="7">
        <f>SUM(Q8:Q47)</f>
        <v>916762961</v>
      </c>
      <c r="R48" s="4"/>
      <c r="S48" s="7">
        <f>SUM(S8:S47)</f>
        <v>172500497606</v>
      </c>
    </row>
    <row r="49" spans="3:19" ht="24.75" thickTop="1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6"/>
      <c r="P49" s="4"/>
      <c r="Q49" s="4"/>
      <c r="R49" s="4"/>
      <c r="S49" s="4"/>
    </row>
    <row r="50" spans="3:19">
      <c r="O50" s="3"/>
    </row>
  </sheetData>
  <autoFilter ref="A7:A46" xr:uid="{00000000-0001-0000-0700-000000000000}"/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79"/>
  <sheetViews>
    <sheetView rightToLeft="1" topLeftCell="A55" workbookViewId="0">
      <selection activeCell="I59" sqref="I59"/>
    </sheetView>
  </sheetViews>
  <sheetFormatPr defaultRowHeight="24"/>
  <cols>
    <col min="1" max="1" width="35.7109375" style="1" bestFit="1" customWidth="1"/>
    <col min="2" max="2" width="1" style="1" customWidth="1"/>
    <col min="3" max="3" width="15.285156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5.2851562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144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146</v>
      </c>
      <c r="D6" s="17" t="s">
        <v>146</v>
      </c>
      <c r="E6" s="17" t="s">
        <v>146</v>
      </c>
      <c r="F6" s="17" t="s">
        <v>146</v>
      </c>
      <c r="G6" s="17" t="s">
        <v>146</v>
      </c>
      <c r="H6" s="17" t="s">
        <v>146</v>
      </c>
      <c r="I6" s="17" t="s">
        <v>146</v>
      </c>
      <c r="K6" s="17" t="s">
        <v>147</v>
      </c>
      <c r="L6" s="17" t="s">
        <v>147</v>
      </c>
      <c r="M6" s="17" t="s">
        <v>147</v>
      </c>
      <c r="N6" s="17" t="s">
        <v>147</v>
      </c>
      <c r="O6" s="17" t="s">
        <v>147</v>
      </c>
      <c r="P6" s="17" t="s">
        <v>147</v>
      </c>
      <c r="Q6" s="17" t="s">
        <v>147</v>
      </c>
    </row>
    <row r="7" spans="1:17" ht="24.75">
      <c r="A7" s="17" t="s">
        <v>3</v>
      </c>
      <c r="C7" s="17" t="s">
        <v>7</v>
      </c>
      <c r="E7" s="17" t="s">
        <v>191</v>
      </c>
      <c r="G7" s="17" t="s">
        <v>192</v>
      </c>
      <c r="I7" s="17" t="s">
        <v>193</v>
      </c>
      <c r="K7" s="17" t="s">
        <v>7</v>
      </c>
      <c r="M7" s="17" t="s">
        <v>191</v>
      </c>
      <c r="O7" s="17" t="s">
        <v>192</v>
      </c>
      <c r="Q7" s="17" t="s">
        <v>193</v>
      </c>
    </row>
    <row r="8" spans="1:17">
      <c r="A8" s="1" t="s">
        <v>27</v>
      </c>
      <c r="C8" s="12">
        <v>6459641</v>
      </c>
      <c r="D8" s="12"/>
      <c r="E8" s="12">
        <v>28227622174</v>
      </c>
      <c r="F8" s="12"/>
      <c r="G8" s="12">
        <v>28304676647</v>
      </c>
      <c r="H8" s="12"/>
      <c r="I8" s="12">
        <f>E8-G8</f>
        <v>-77054473</v>
      </c>
      <c r="J8" s="12"/>
      <c r="K8" s="12">
        <v>6459641</v>
      </c>
      <c r="L8" s="12"/>
      <c r="M8" s="12">
        <v>28227622174</v>
      </c>
      <c r="N8" s="12"/>
      <c r="O8" s="12">
        <v>40132538677</v>
      </c>
      <c r="P8" s="12"/>
      <c r="Q8" s="12">
        <f>M8-O8</f>
        <v>-11904916503</v>
      </c>
    </row>
    <row r="9" spans="1:17">
      <c r="A9" s="1" t="s">
        <v>18</v>
      </c>
      <c r="C9" s="12">
        <v>10027181</v>
      </c>
      <c r="D9" s="12"/>
      <c r="E9" s="12">
        <v>57313235820</v>
      </c>
      <c r="F9" s="12"/>
      <c r="G9" s="12">
        <v>68476857405</v>
      </c>
      <c r="H9" s="12"/>
      <c r="I9" s="12">
        <f t="shared" ref="I9:I72" si="0">E9-G9</f>
        <v>-11163621585</v>
      </c>
      <c r="J9" s="12"/>
      <c r="K9" s="12">
        <v>10027181</v>
      </c>
      <c r="L9" s="12"/>
      <c r="M9" s="12">
        <v>57313235820</v>
      </c>
      <c r="N9" s="12"/>
      <c r="O9" s="12">
        <v>39152415707</v>
      </c>
      <c r="P9" s="12"/>
      <c r="Q9" s="12">
        <f t="shared" ref="Q9:Q71" si="1">M9-O9</f>
        <v>18160820113</v>
      </c>
    </row>
    <row r="10" spans="1:17">
      <c r="A10" s="1" t="s">
        <v>46</v>
      </c>
      <c r="C10" s="12">
        <v>8564346</v>
      </c>
      <c r="D10" s="12"/>
      <c r="E10" s="12">
        <v>25906240113</v>
      </c>
      <c r="F10" s="12"/>
      <c r="G10" s="12">
        <v>27677024847</v>
      </c>
      <c r="H10" s="12"/>
      <c r="I10" s="12">
        <f t="shared" si="0"/>
        <v>-1770784734</v>
      </c>
      <c r="J10" s="12"/>
      <c r="K10" s="12">
        <v>8564346</v>
      </c>
      <c r="L10" s="12"/>
      <c r="M10" s="12">
        <v>25906240113</v>
      </c>
      <c r="N10" s="12"/>
      <c r="O10" s="12">
        <v>34581382948</v>
      </c>
      <c r="P10" s="12"/>
      <c r="Q10" s="12">
        <f t="shared" si="1"/>
        <v>-8675142835</v>
      </c>
    </row>
    <row r="11" spans="1:17">
      <c r="A11" s="1" t="s">
        <v>21</v>
      </c>
      <c r="C11" s="12">
        <v>342055</v>
      </c>
      <c r="D11" s="12"/>
      <c r="E11" s="12">
        <v>24549427592</v>
      </c>
      <c r="F11" s="12"/>
      <c r="G11" s="12">
        <v>24804442422</v>
      </c>
      <c r="H11" s="12"/>
      <c r="I11" s="12">
        <f t="shared" si="0"/>
        <v>-255014830</v>
      </c>
      <c r="J11" s="12"/>
      <c r="K11" s="12">
        <v>342055</v>
      </c>
      <c r="L11" s="12"/>
      <c r="M11" s="12">
        <v>24549427592</v>
      </c>
      <c r="N11" s="12"/>
      <c r="O11" s="12">
        <v>29054689579</v>
      </c>
      <c r="P11" s="12"/>
      <c r="Q11" s="12">
        <f t="shared" si="1"/>
        <v>-4505261987</v>
      </c>
    </row>
    <row r="12" spans="1:17">
      <c r="A12" s="1" t="s">
        <v>39</v>
      </c>
      <c r="C12" s="12">
        <v>3495236</v>
      </c>
      <c r="D12" s="12"/>
      <c r="E12" s="12">
        <v>52880966843</v>
      </c>
      <c r="F12" s="12"/>
      <c r="G12" s="12">
        <v>53749576679</v>
      </c>
      <c r="H12" s="12"/>
      <c r="I12" s="12">
        <f t="shared" si="0"/>
        <v>-868609836</v>
      </c>
      <c r="J12" s="12"/>
      <c r="K12" s="12">
        <v>3495236</v>
      </c>
      <c r="L12" s="12"/>
      <c r="M12" s="12">
        <v>52880966843</v>
      </c>
      <c r="N12" s="12"/>
      <c r="O12" s="12">
        <v>64172894716</v>
      </c>
      <c r="P12" s="12"/>
      <c r="Q12" s="12">
        <f t="shared" si="1"/>
        <v>-11291927873</v>
      </c>
    </row>
    <row r="13" spans="1:17">
      <c r="A13" s="1" t="s">
        <v>41</v>
      </c>
      <c r="C13" s="12">
        <v>2159716</v>
      </c>
      <c r="D13" s="12"/>
      <c r="E13" s="12">
        <v>77458914087</v>
      </c>
      <c r="F13" s="12"/>
      <c r="G13" s="12">
        <v>68785576701</v>
      </c>
      <c r="H13" s="12"/>
      <c r="I13" s="12">
        <f t="shared" si="0"/>
        <v>8673337386</v>
      </c>
      <c r="J13" s="12"/>
      <c r="K13" s="12">
        <v>2159716</v>
      </c>
      <c r="L13" s="12"/>
      <c r="M13" s="12">
        <v>77458914087</v>
      </c>
      <c r="N13" s="12"/>
      <c r="O13" s="12">
        <v>69801488316</v>
      </c>
      <c r="P13" s="12"/>
      <c r="Q13" s="12">
        <f t="shared" si="1"/>
        <v>7657425771</v>
      </c>
    </row>
    <row r="14" spans="1:17">
      <c r="A14" s="1" t="s">
        <v>50</v>
      </c>
      <c r="C14" s="12">
        <v>4020453</v>
      </c>
      <c r="D14" s="12"/>
      <c r="E14" s="12">
        <v>43921879038</v>
      </c>
      <c r="F14" s="12"/>
      <c r="G14" s="12">
        <v>42003544011</v>
      </c>
      <c r="H14" s="12"/>
      <c r="I14" s="12">
        <f t="shared" si="0"/>
        <v>1918335027</v>
      </c>
      <c r="J14" s="12"/>
      <c r="K14" s="12">
        <v>4020453</v>
      </c>
      <c r="L14" s="12"/>
      <c r="M14" s="12">
        <v>43921879038</v>
      </c>
      <c r="N14" s="12"/>
      <c r="O14" s="12">
        <v>46879312319</v>
      </c>
      <c r="P14" s="12"/>
      <c r="Q14" s="12">
        <f t="shared" si="1"/>
        <v>-2957433281</v>
      </c>
    </row>
    <row r="15" spans="1:17">
      <c r="A15" s="1" t="s">
        <v>23</v>
      </c>
      <c r="C15" s="12">
        <v>4299682</v>
      </c>
      <c r="D15" s="12"/>
      <c r="E15" s="12">
        <v>65650158982</v>
      </c>
      <c r="F15" s="12"/>
      <c r="G15" s="12">
        <v>63100592442</v>
      </c>
      <c r="H15" s="12"/>
      <c r="I15" s="12">
        <f t="shared" si="0"/>
        <v>2549566540</v>
      </c>
      <c r="J15" s="12"/>
      <c r="K15" s="12">
        <v>4299682</v>
      </c>
      <c r="L15" s="12"/>
      <c r="M15" s="12">
        <v>65650158982</v>
      </c>
      <c r="N15" s="12"/>
      <c r="O15" s="12">
        <v>67565738056</v>
      </c>
      <c r="P15" s="12"/>
      <c r="Q15" s="12">
        <f t="shared" si="1"/>
        <v>-1915579074</v>
      </c>
    </row>
    <row r="16" spans="1:17">
      <c r="A16" s="1" t="s">
        <v>35</v>
      </c>
      <c r="C16" s="12">
        <v>2321441</v>
      </c>
      <c r="D16" s="12"/>
      <c r="E16" s="12">
        <v>56583049006</v>
      </c>
      <c r="F16" s="12"/>
      <c r="G16" s="12">
        <v>60875237879</v>
      </c>
      <c r="H16" s="12"/>
      <c r="I16" s="12">
        <f t="shared" si="0"/>
        <v>-4292188873</v>
      </c>
      <c r="J16" s="12"/>
      <c r="K16" s="12">
        <v>2321441</v>
      </c>
      <c r="L16" s="12"/>
      <c r="M16" s="12">
        <v>56583049006</v>
      </c>
      <c r="N16" s="12"/>
      <c r="O16" s="12">
        <v>62720866003</v>
      </c>
      <c r="P16" s="12"/>
      <c r="Q16" s="12">
        <f t="shared" si="1"/>
        <v>-6137816997</v>
      </c>
    </row>
    <row r="17" spans="1:17">
      <c r="A17" s="1" t="s">
        <v>47</v>
      </c>
      <c r="C17" s="12">
        <v>856476</v>
      </c>
      <c r="D17" s="12"/>
      <c r="E17" s="12">
        <v>9910062825</v>
      </c>
      <c r="F17" s="12"/>
      <c r="G17" s="12">
        <v>10744415193</v>
      </c>
      <c r="H17" s="12"/>
      <c r="I17" s="12">
        <f t="shared" si="0"/>
        <v>-834352368</v>
      </c>
      <c r="J17" s="12"/>
      <c r="K17" s="12">
        <v>856476</v>
      </c>
      <c r="L17" s="12"/>
      <c r="M17" s="12">
        <v>9910062825</v>
      </c>
      <c r="N17" s="12"/>
      <c r="O17" s="12">
        <v>10863608389</v>
      </c>
      <c r="P17" s="12"/>
      <c r="Q17" s="12">
        <f t="shared" si="1"/>
        <v>-953545564</v>
      </c>
    </row>
    <row r="18" spans="1:17">
      <c r="A18" s="1" t="s">
        <v>61</v>
      </c>
      <c r="C18" s="12">
        <v>1085883</v>
      </c>
      <c r="D18" s="12"/>
      <c r="E18" s="12">
        <v>32069627505</v>
      </c>
      <c r="F18" s="12"/>
      <c r="G18" s="12">
        <v>36570817229</v>
      </c>
      <c r="H18" s="12"/>
      <c r="I18" s="12">
        <f t="shared" si="0"/>
        <v>-4501189724</v>
      </c>
      <c r="J18" s="12"/>
      <c r="K18" s="12">
        <v>1085883</v>
      </c>
      <c r="L18" s="12"/>
      <c r="M18" s="12">
        <v>32069627505</v>
      </c>
      <c r="N18" s="12"/>
      <c r="O18" s="12">
        <v>37941683168</v>
      </c>
      <c r="P18" s="12"/>
      <c r="Q18" s="12">
        <f t="shared" si="1"/>
        <v>-5872055663</v>
      </c>
    </row>
    <row r="19" spans="1:17">
      <c r="A19" s="1" t="s">
        <v>59</v>
      </c>
      <c r="C19" s="12">
        <v>5601819</v>
      </c>
      <c r="D19" s="12"/>
      <c r="E19" s="12">
        <v>61476109473</v>
      </c>
      <c r="F19" s="12"/>
      <c r="G19" s="12">
        <v>58246386330</v>
      </c>
      <c r="H19" s="12"/>
      <c r="I19" s="12">
        <f t="shared" si="0"/>
        <v>3229723143</v>
      </c>
      <c r="J19" s="12"/>
      <c r="K19" s="12">
        <v>5601819</v>
      </c>
      <c r="L19" s="12"/>
      <c r="M19" s="12">
        <v>61476109473</v>
      </c>
      <c r="N19" s="12"/>
      <c r="O19" s="12">
        <v>59249520148</v>
      </c>
      <c r="P19" s="12"/>
      <c r="Q19" s="12">
        <f t="shared" si="1"/>
        <v>2226589325</v>
      </c>
    </row>
    <row r="20" spans="1:17">
      <c r="A20" s="1" t="s">
        <v>62</v>
      </c>
      <c r="C20" s="12">
        <v>885000</v>
      </c>
      <c r="D20" s="12"/>
      <c r="E20" s="12">
        <v>6070166325</v>
      </c>
      <c r="F20" s="12"/>
      <c r="G20" s="12">
        <v>5962343894</v>
      </c>
      <c r="H20" s="12"/>
      <c r="I20" s="12">
        <f t="shared" si="0"/>
        <v>107822431</v>
      </c>
      <c r="J20" s="12"/>
      <c r="K20" s="12">
        <v>885000</v>
      </c>
      <c r="L20" s="12"/>
      <c r="M20" s="12">
        <v>6070166325</v>
      </c>
      <c r="N20" s="12"/>
      <c r="O20" s="12">
        <v>5962343894</v>
      </c>
      <c r="P20" s="12"/>
      <c r="Q20" s="12">
        <f t="shared" si="1"/>
        <v>107822431</v>
      </c>
    </row>
    <row r="21" spans="1:17">
      <c r="A21" s="1" t="s">
        <v>53</v>
      </c>
      <c r="C21" s="12">
        <v>2347185</v>
      </c>
      <c r="D21" s="12"/>
      <c r="E21" s="12">
        <v>91952170612</v>
      </c>
      <c r="F21" s="12"/>
      <c r="G21" s="12">
        <v>94804500186</v>
      </c>
      <c r="H21" s="12"/>
      <c r="I21" s="12">
        <f t="shared" si="0"/>
        <v>-2852329574</v>
      </c>
      <c r="J21" s="12"/>
      <c r="K21" s="12">
        <v>2347185</v>
      </c>
      <c r="L21" s="12"/>
      <c r="M21" s="12">
        <v>91952170612</v>
      </c>
      <c r="N21" s="12"/>
      <c r="O21" s="12">
        <v>77436457401</v>
      </c>
      <c r="P21" s="12"/>
      <c r="Q21" s="12">
        <f t="shared" si="1"/>
        <v>14515713211</v>
      </c>
    </row>
    <row r="22" spans="1:17">
      <c r="A22" s="1" t="s">
        <v>55</v>
      </c>
      <c r="C22" s="12">
        <v>359496</v>
      </c>
      <c r="D22" s="12"/>
      <c r="E22" s="12">
        <v>27051924809</v>
      </c>
      <c r="F22" s="12"/>
      <c r="G22" s="12">
        <v>28016788705</v>
      </c>
      <c r="H22" s="12"/>
      <c r="I22" s="12">
        <f t="shared" si="0"/>
        <v>-964863896</v>
      </c>
      <c r="J22" s="12"/>
      <c r="K22" s="12">
        <v>359496</v>
      </c>
      <c r="L22" s="12"/>
      <c r="M22" s="12">
        <v>27051924809</v>
      </c>
      <c r="N22" s="12"/>
      <c r="O22" s="12">
        <v>28820842035</v>
      </c>
      <c r="P22" s="12"/>
      <c r="Q22" s="12">
        <f t="shared" si="1"/>
        <v>-1768917226</v>
      </c>
    </row>
    <row r="23" spans="1:17">
      <c r="A23" s="1" t="s">
        <v>43</v>
      </c>
      <c r="C23" s="12">
        <v>1783203</v>
      </c>
      <c r="D23" s="12"/>
      <c r="E23" s="12">
        <v>72321792039</v>
      </c>
      <c r="F23" s="12"/>
      <c r="G23" s="12">
        <v>76221496512</v>
      </c>
      <c r="H23" s="12"/>
      <c r="I23" s="12">
        <f t="shared" si="0"/>
        <v>-3899704473</v>
      </c>
      <c r="J23" s="12"/>
      <c r="K23" s="12">
        <v>1783203</v>
      </c>
      <c r="L23" s="12"/>
      <c r="M23" s="12">
        <v>72321792039</v>
      </c>
      <c r="N23" s="12"/>
      <c r="O23" s="12">
        <v>107241872991</v>
      </c>
      <c r="P23" s="12"/>
      <c r="Q23" s="12">
        <f t="shared" si="1"/>
        <v>-34920080952</v>
      </c>
    </row>
    <row r="24" spans="1:17">
      <c r="A24" s="1" t="s">
        <v>40</v>
      </c>
      <c r="C24" s="12">
        <v>1828935</v>
      </c>
      <c r="D24" s="12"/>
      <c r="E24" s="12">
        <v>45578584617</v>
      </c>
      <c r="F24" s="12"/>
      <c r="G24" s="12">
        <v>39249403651</v>
      </c>
      <c r="H24" s="12"/>
      <c r="I24" s="12">
        <f t="shared" si="0"/>
        <v>6329180966</v>
      </c>
      <c r="J24" s="12"/>
      <c r="K24" s="12">
        <v>1828935</v>
      </c>
      <c r="L24" s="12"/>
      <c r="M24" s="12">
        <v>45578584617</v>
      </c>
      <c r="N24" s="12"/>
      <c r="O24" s="12">
        <v>42431788181</v>
      </c>
      <c r="P24" s="12"/>
      <c r="Q24" s="12">
        <f t="shared" si="1"/>
        <v>3146796436</v>
      </c>
    </row>
    <row r="25" spans="1:17">
      <c r="A25" s="1" t="s">
        <v>30</v>
      </c>
      <c r="C25" s="12">
        <v>1256254</v>
      </c>
      <c r="D25" s="12"/>
      <c r="E25" s="12">
        <v>23964074550</v>
      </c>
      <c r="F25" s="12"/>
      <c r="G25" s="12">
        <v>23302221527</v>
      </c>
      <c r="H25" s="12"/>
      <c r="I25" s="12">
        <f t="shared" si="0"/>
        <v>661853023</v>
      </c>
      <c r="J25" s="12"/>
      <c r="K25" s="12">
        <v>1256254</v>
      </c>
      <c r="L25" s="12"/>
      <c r="M25" s="12">
        <v>23964074550</v>
      </c>
      <c r="N25" s="12"/>
      <c r="O25" s="12">
        <v>21851491495</v>
      </c>
      <c r="P25" s="12"/>
      <c r="Q25" s="12">
        <f t="shared" si="1"/>
        <v>2112583055</v>
      </c>
    </row>
    <row r="26" spans="1:17">
      <c r="A26" s="1" t="s">
        <v>20</v>
      </c>
      <c r="C26" s="12">
        <v>11223453</v>
      </c>
      <c r="D26" s="12"/>
      <c r="E26" s="12">
        <v>91707855797</v>
      </c>
      <c r="F26" s="12"/>
      <c r="G26" s="12">
        <v>93046656611</v>
      </c>
      <c r="H26" s="12"/>
      <c r="I26" s="12">
        <f t="shared" si="0"/>
        <v>-1338800814</v>
      </c>
      <c r="J26" s="12"/>
      <c r="K26" s="12">
        <v>11223453</v>
      </c>
      <c r="L26" s="12"/>
      <c r="M26" s="12">
        <v>91707855797</v>
      </c>
      <c r="N26" s="12"/>
      <c r="O26" s="12">
        <v>86826614367</v>
      </c>
      <c r="P26" s="12"/>
      <c r="Q26" s="12">
        <f t="shared" si="1"/>
        <v>4881241430</v>
      </c>
    </row>
    <row r="27" spans="1:17">
      <c r="A27" s="1" t="s">
        <v>36</v>
      </c>
      <c r="C27" s="12">
        <v>14619936</v>
      </c>
      <c r="D27" s="12"/>
      <c r="E27" s="12">
        <v>17207009698</v>
      </c>
      <c r="F27" s="12"/>
      <c r="G27" s="12">
        <v>16436763487</v>
      </c>
      <c r="H27" s="12"/>
      <c r="I27" s="12">
        <f t="shared" si="0"/>
        <v>770246211</v>
      </c>
      <c r="J27" s="12"/>
      <c r="K27" s="12">
        <v>14619936</v>
      </c>
      <c r="L27" s="12"/>
      <c r="M27" s="12">
        <v>17207009698</v>
      </c>
      <c r="N27" s="12"/>
      <c r="O27" s="12">
        <v>18805633909</v>
      </c>
      <c r="P27" s="12"/>
      <c r="Q27" s="12">
        <f t="shared" si="1"/>
        <v>-1598624211</v>
      </c>
    </row>
    <row r="28" spans="1:17">
      <c r="A28" s="1" t="s">
        <v>56</v>
      </c>
      <c r="C28" s="12">
        <v>8150143</v>
      </c>
      <c r="D28" s="12"/>
      <c r="E28" s="12">
        <v>38118261599</v>
      </c>
      <c r="F28" s="12"/>
      <c r="G28" s="12">
        <v>39211984301</v>
      </c>
      <c r="H28" s="12"/>
      <c r="I28" s="12">
        <f t="shared" si="0"/>
        <v>-1093722702</v>
      </c>
      <c r="J28" s="12"/>
      <c r="K28" s="12">
        <v>8150143</v>
      </c>
      <c r="L28" s="12"/>
      <c r="M28" s="12">
        <v>38118261599</v>
      </c>
      <c r="N28" s="12"/>
      <c r="O28" s="12">
        <v>43740806571</v>
      </c>
      <c r="P28" s="12"/>
      <c r="Q28" s="12">
        <f t="shared" si="1"/>
        <v>-5622544972</v>
      </c>
    </row>
    <row r="29" spans="1:17">
      <c r="A29" s="1" t="s">
        <v>37</v>
      </c>
      <c r="C29" s="12">
        <v>7281807</v>
      </c>
      <c r="D29" s="12"/>
      <c r="E29" s="12">
        <v>22077364757</v>
      </c>
      <c r="F29" s="12"/>
      <c r="G29" s="12">
        <v>22222134362</v>
      </c>
      <c r="H29" s="12"/>
      <c r="I29" s="12">
        <f t="shared" si="0"/>
        <v>-144769605</v>
      </c>
      <c r="J29" s="12"/>
      <c r="K29" s="12">
        <v>7281807</v>
      </c>
      <c r="L29" s="12"/>
      <c r="M29" s="12">
        <v>22077364757</v>
      </c>
      <c r="N29" s="12"/>
      <c r="O29" s="12">
        <v>24513813666</v>
      </c>
      <c r="P29" s="12"/>
      <c r="Q29" s="12">
        <f t="shared" si="1"/>
        <v>-2436448909</v>
      </c>
    </row>
    <row r="30" spans="1:17">
      <c r="A30" s="1" t="s">
        <v>24</v>
      </c>
      <c r="C30" s="12">
        <v>978785</v>
      </c>
      <c r="D30" s="12"/>
      <c r="E30" s="12">
        <v>21035421776</v>
      </c>
      <c r="F30" s="12"/>
      <c r="G30" s="12">
        <v>22417026721</v>
      </c>
      <c r="H30" s="12"/>
      <c r="I30" s="12">
        <f t="shared" si="0"/>
        <v>-1381604945</v>
      </c>
      <c r="J30" s="12"/>
      <c r="K30" s="12">
        <v>978785</v>
      </c>
      <c r="L30" s="12"/>
      <c r="M30" s="12">
        <v>21035421776</v>
      </c>
      <c r="N30" s="12"/>
      <c r="O30" s="12">
        <v>31358540447</v>
      </c>
      <c r="P30" s="12"/>
      <c r="Q30" s="12">
        <f t="shared" si="1"/>
        <v>-10323118671</v>
      </c>
    </row>
    <row r="31" spans="1:17">
      <c r="A31" s="1" t="s">
        <v>51</v>
      </c>
      <c r="C31" s="12">
        <v>1581452</v>
      </c>
      <c r="D31" s="12"/>
      <c r="E31" s="12">
        <v>49645097747</v>
      </c>
      <c r="F31" s="12"/>
      <c r="G31" s="12">
        <v>47019787005</v>
      </c>
      <c r="H31" s="12"/>
      <c r="I31" s="12">
        <f t="shared" si="0"/>
        <v>2625310742</v>
      </c>
      <c r="J31" s="12"/>
      <c r="K31" s="12">
        <v>1581452</v>
      </c>
      <c r="L31" s="12"/>
      <c r="M31" s="12">
        <v>49645097747</v>
      </c>
      <c r="N31" s="12"/>
      <c r="O31" s="12">
        <v>35653920727</v>
      </c>
      <c r="P31" s="12"/>
      <c r="Q31" s="12">
        <f t="shared" si="1"/>
        <v>13991177020</v>
      </c>
    </row>
    <row r="32" spans="1:17">
      <c r="A32" s="1" t="s">
        <v>42</v>
      </c>
      <c r="C32" s="12">
        <v>730202</v>
      </c>
      <c r="D32" s="12"/>
      <c r="E32" s="12">
        <v>18037553857</v>
      </c>
      <c r="F32" s="12"/>
      <c r="G32" s="12">
        <v>19560000745</v>
      </c>
      <c r="H32" s="12"/>
      <c r="I32" s="12">
        <f t="shared" si="0"/>
        <v>-1522446888</v>
      </c>
      <c r="J32" s="12"/>
      <c r="K32" s="12">
        <v>730202</v>
      </c>
      <c r="L32" s="12"/>
      <c r="M32" s="12">
        <v>18037553857</v>
      </c>
      <c r="N32" s="12"/>
      <c r="O32" s="12">
        <v>18001261016</v>
      </c>
      <c r="P32" s="12"/>
      <c r="Q32" s="12">
        <f t="shared" si="1"/>
        <v>36292841</v>
      </c>
    </row>
    <row r="33" spans="1:17">
      <c r="A33" s="1" t="s">
        <v>48</v>
      </c>
      <c r="C33" s="12">
        <v>2531</v>
      </c>
      <c r="D33" s="12"/>
      <c r="E33" s="12">
        <v>10048666</v>
      </c>
      <c r="F33" s="12"/>
      <c r="G33" s="12">
        <v>9651147</v>
      </c>
      <c r="H33" s="12"/>
      <c r="I33" s="12">
        <f t="shared" si="0"/>
        <v>397519</v>
      </c>
      <c r="J33" s="12"/>
      <c r="K33" s="12">
        <v>2531</v>
      </c>
      <c r="L33" s="12"/>
      <c r="M33" s="12">
        <v>10048666</v>
      </c>
      <c r="N33" s="12"/>
      <c r="O33" s="12">
        <v>6438734</v>
      </c>
      <c r="P33" s="12"/>
      <c r="Q33" s="12">
        <f t="shared" si="1"/>
        <v>3609932</v>
      </c>
    </row>
    <row r="34" spans="1:17">
      <c r="A34" s="1" t="s">
        <v>65</v>
      </c>
      <c r="C34" s="12">
        <v>7014045</v>
      </c>
      <c r="D34" s="12"/>
      <c r="E34" s="12">
        <v>47063102167</v>
      </c>
      <c r="F34" s="12"/>
      <c r="G34" s="12">
        <v>45021843782</v>
      </c>
      <c r="H34" s="12"/>
      <c r="I34" s="12">
        <f t="shared" si="0"/>
        <v>2041258385</v>
      </c>
      <c r="J34" s="12"/>
      <c r="K34" s="12">
        <v>7014045</v>
      </c>
      <c r="L34" s="12"/>
      <c r="M34" s="12">
        <v>47063102167</v>
      </c>
      <c r="N34" s="12"/>
      <c r="O34" s="12">
        <v>45021843782</v>
      </c>
      <c r="P34" s="12"/>
      <c r="Q34" s="12">
        <f t="shared" si="1"/>
        <v>2041258385</v>
      </c>
    </row>
    <row r="35" spans="1:17">
      <c r="A35" s="1" t="s">
        <v>16</v>
      </c>
      <c r="C35" s="12">
        <v>24698140</v>
      </c>
      <c r="D35" s="12"/>
      <c r="E35" s="12">
        <v>53521585626</v>
      </c>
      <c r="F35" s="12"/>
      <c r="G35" s="12">
        <v>54822798487</v>
      </c>
      <c r="H35" s="12"/>
      <c r="I35" s="12">
        <f t="shared" si="0"/>
        <v>-1301212861</v>
      </c>
      <c r="J35" s="12"/>
      <c r="K35" s="12">
        <v>24698140</v>
      </c>
      <c r="L35" s="12"/>
      <c r="M35" s="12">
        <v>53521585626</v>
      </c>
      <c r="N35" s="12"/>
      <c r="O35" s="12">
        <v>74163179618</v>
      </c>
      <c r="P35" s="12"/>
      <c r="Q35" s="12">
        <f t="shared" si="1"/>
        <v>-20641593992</v>
      </c>
    </row>
    <row r="36" spans="1:17">
      <c r="A36" s="1" t="s">
        <v>49</v>
      </c>
      <c r="C36" s="12">
        <v>25478643</v>
      </c>
      <c r="D36" s="12"/>
      <c r="E36" s="12">
        <v>134993150245</v>
      </c>
      <c r="F36" s="12"/>
      <c r="G36" s="12">
        <v>136006232048</v>
      </c>
      <c r="H36" s="12"/>
      <c r="I36" s="12">
        <f t="shared" si="0"/>
        <v>-1013081803</v>
      </c>
      <c r="J36" s="12"/>
      <c r="K36" s="12">
        <v>25478643</v>
      </c>
      <c r="L36" s="12"/>
      <c r="M36" s="12">
        <v>134993150245</v>
      </c>
      <c r="N36" s="12"/>
      <c r="O36" s="12">
        <v>149176295666</v>
      </c>
      <c r="P36" s="12"/>
      <c r="Q36" s="12">
        <f t="shared" si="1"/>
        <v>-14183145421</v>
      </c>
    </row>
    <row r="37" spans="1:17">
      <c r="A37" s="1" t="s">
        <v>17</v>
      </c>
      <c r="C37" s="12">
        <v>24669765</v>
      </c>
      <c r="D37" s="12"/>
      <c r="E37" s="12">
        <v>109691289084</v>
      </c>
      <c r="F37" s="12"/>
      <c r="G37" s="12">
        <v>108195387311</v>
      </c>
      <c r="H37" s="12"/>
      <c r="I37" s="12">
        <f t="shared" si="0"/>
        <v>1495901773</v>
      </c>
      <c r="J37" s="12"/>
      <c r="K37" s="12">
        <v>24669765</v>
      </c>
      <c r="L37" s="12"/>
      <c r="M37" s="12">
        <v>109691289084</v>
      </c>
      <c r="N37" s="12"/>
      <c r="O37" s="12">
        <v>121557175314</v>
      </c>
      <c r="P37" s="12"/>
      <c r="Q37" s="12">
        <f t="shared" si="1"/>
        <v>-11865886230</v>
      </c>
    </row>
    <row r="38" spans="1:17">
      <c r="A38" s="1" t="s">
        <v>38</v>
      </c>
      <c r="C38" s="12">
        <v>118808</v>
      </c>
      <c r="D38" s="12"/>
      <c r="E38" s="12">
        <v>546453754</v>
      </c>
      <c r="F38" s="12"/>
      <c r="G38" s="12">
        <v>516456077</v>
      </c>
      <c r="H38" s="12"/>
      <c r="I38" s="12">
        <f t="shared" si="0"/>
        <v>29997677</v>
      </c>
      <c r="J38" s="12"/>
      <c r="K38" s="12">
        <v>118808</v>
      </c>
      <c r="L38" s="12"/>
      <c r="M38" s="12">
        <v>546453754</v>
      </c>
      <c r="N38" s="12"/>
      <c r="O38" s="12">
        <v>635138718</v>
      </c>
      <c r="P38" s="12"/>
      <c r="Q38" s="12">
        <f t="shared" si="1"/>
        <v>-88684964</v>
      </c>
    </row>
    <row r="39" spans="1:17">
      <c r="A39" s="1" t="s">
        <v>29</v>
      </c>
      <c r="C39" s="12">
        <v>24452116</v>
      </c>
      <c r="D39" s="12"/>
      <c r="E39" s="12">
        <v>36800231627</v>
      </c>
      <c r="F39" s="12"/>
      <c r="G39" s="12">
        <v>36800231627</v>
      </c>
      <c r="H39" s="12"/>
      <c r="I39" s="12">
        <f t="shared" si="0"/>
        <v>0</v>
      </c>
      <c r="J39" s="12"/>
      <c r="K39" s="12">
        <v>24452116</v>
      </c>
      <c r="L39" s="12"/>
      <c r="M39" s="12">
        <v>36800231627</v>
      </c>
      <c r="N39" s="12"/>
      <c r="O39" s="12">
        <v>37054858650</v>
      </c>
      <c r="P39" s="12"/>
      <c r="Q39" s="12">
        <f t="shared" si="1"/>
        <v>-254627023</v>
      </c>
    </row>
    <row r="40" spans="1:17">
      <c r="A40" s="1" t="s">
        <v>57</v>
      </c>
      <c r="C40" s="12">
        <v>250432</v>
      </c>
      <c r="D40" s="12"/>
      <c r="E40" s="12">
        <v>41672879015</v>
      </c>
      <c r="F40" s="12"/>
      <c r="G40" s="12">
        <v>36613404334</v>
      </c>
      <c r="H40" s="12"/>
      <c r="I40" s="12">
        <f t="shared" si="0"/>
        <v>5059474681</v>
      </c>
      <c r="J40" s="12"/>
      <c r="K40" s="12">
        <v>250432</v>
      </c>
      <c r="L40" s="12"/>
      <c r="M40" s="12">
        <v>41672879015</v>
      </c>
      <c r="N40" s="12"/>
      <c r="O40" s="12">
        <v>36708293906</v>
      </c>
      <c r="P40" s="12"/>
      <c r="Q40" s="12">
        <f t="shared" si="1"/>
        <v>4964585109</v>
      </c>
    </row>
    <row r="41" spans="1:17">
      <c r="A41" s="1" t="s">
        <v>26</v>
      </c>
      <c r="C41" s="12">
        <v>5258122</v>
      </c>
      <c r="D41" s="12"/>
      <c r="E41" s="12">
        <v>39880760008</v>
      </c>
      <c r="F41" s="12"/>
      <c r="G41" s="12">
        <v>43435008606</v>
      </c>
      <c r="H41" s="12"/>
      <c r="I41" s="12">
        <f t="shared" si="0"/>
        <v>-3554248598</v>
      </c>
      <c r="J41" s="12"/>
      <c r="K41" s="12">
        <v>5258122</v>
      </c>
      <c r="L41" s="12"/>
      <c r="M41" s="12">
        <v>39880760008</v>
      </c>
      <c r="N41" s="12"/>
      <c r="O41" s="12">
        <v>48988522206</v>
      </c>
      <c r="P41" s="12"/>
      <c r="Q41" s="12">
        <f t="shared" si="1"/>
        <v>-9107762198</v>
      </c>
    </row>
    <row r="42" spans="1:17">
      <c r="A42" s="1" t="s">
        <v>25</v>
      </c>
      <c r="C42" s="12">
        <v>8863542</v>
      </c>
      <c r="D42" s="12"/>
      <c r="E42" s="12">
        <v>82028584542</v>
      </c>
      <c r="F42" s="12"/>
      <c r="G42" s="12">
        <v>88636687486</v>
      </c>
      <c r="H42" s="12"/>
      <c r="I42" s="12">
        <f t="shared" si="0"/>
        <v>-6608102944</v>
      </c>
      <c r="J42" s="12"/>
      <c r="K42" s="12">
        <v>8863542</v>
      </c>
      <c r="L42" s="12"/>
      <c r="M42" s="12">
        <v>82028584542</v>
      </c>
      <c r="N42" s="12"/>
      <c r="O42" s="12">
        <v>86707476720</v>
      </c>
      <c r="P42" s="12"/>
      <c r="Q42" s="12">
        <f t="shared" si="1"/>
        <v>-4678892178</v>
      </c>
    </row>
    <row r="43" spans="1:17">
      <c r="A43" s="1" t="s">
        <v>64</v>
      </c>
      <c r="C43" s="12">
        <v>3300000</v>
      </c>
      <c r="D43" s="12"/>
      <c r="E43" s="12">
        <v>13603673655</v>
      </c>
      <c r="F43" s="12"/>
      <c r="G43" s="12">
        <v>13294413449</v>
      </c>
      <c r="H43" s="12"/>
      <c r="I43" s="12">
        <f t="shared" si="0"/>
        <v>309260206</v>
      </c>
      <c r="J43" s="12"/>
      <c r="K43" s="12">
        <v>3300000</v>
      </c>
      <c r="L43" s="12"/>
      <c r="M43" s="12">
        <v>13603673655</v>
      </c>
      <c r="N43" s="12"/>
      <c r="O43" s="12">
        <v>13294413449</v>
      </c>
      <c r="P43" s="12"/>
      <c r="Q43" s="12">
        <f t="shared" si="1"/>
        <v>309260206</v>
      </c>
    </row>
    <row r="44" spans="1:17">
      <c r="A44" s="1" t="s">
        <v>45</v>
      </c>
      <c r="C44" s="12">
        <v>2544176</v>
      </c>
      <c r="D44" s="12"/>
      <c r="E44" s="12">
        <v>34243176588</v>
      </c>
      <c r="F44" s="12"/>
      <c r="G44" s="12">
        <v>32599301789</v>
      </c>
      <c r="H44" s="12"/>
      <c r="I44" s="12">
        <f t="shared" si="0"/>
        <v>1643874799</v>
      </c>
      <c r="J44" s="12"/>
      <c r="K44" s="12">
        <v>2544176</v>
      </c>
      <c r="L44" s="12"/>
      <c r="M44" s="12">
        <v>34243176588</v>
      </c>
      <c r="N44" s="12"/>
      <c r="O44" s="12">
        <v>49334403871</v>
      </c>
      <c r="P44" s="12"/>
      <c r="Q44" s="12">
        <f t="shared" si="1"/>
        <v>-15091227283</v>
      </c>
    </row>
    <row r="45" spans="1:17">
      <c r="A45" s="1" t="s">
        <v>52</v>
      </c>
      <c r="C45" s="12">
        <v>33911253</v>
      </c>
      <c r="D45" s="12"/>
      <c r="E45" s="12">
        <v>59632071967</v>
      </c>
      <c r="F45" s="12"/>
      <c r="G45" s="12">
        <v>56699347117</v>
      </c>
      <c r="H45" s="12"/>
      <c r="I45" s="12">
        <f t="shared" si="0"/>
        <v>2932724850</v>
      </c>
      <c r="J45" s="12"/>
      <c r="K45" s="12">
        <v>33911253</v>
      </c>
      <c r="L45" s="12"/>
      <c r="M45" s="12">
        <v>59632071967</v>
      </c>
      <c r="N45" s="12"/>
      <c r="O45" s="12">
        <v>86380164364</v>
      </c>
      <c r="P45" s="12"/>
      <c r="Q45" s="12">
        <f t="shared" si="1"/>
        <v>-26748092397</v>
      </c>
    </row>
    <row r="46" spans="1:17">
      <c r="A46" s="1" t="s">
        <v>31</v>
      </c>
      <c r="C46" s="12">
        <v>1091408</v>
      </c>
      <c r="D46" s="12"/>
      <c r="E46" s="12">
        <v>19658643897</v>
      </c>
      <c r="F46" s="12"/>
      <c r="G46" s="12">
        <v>19886475863</v>
      </c>
      <c r="H46" s="12"/>
      <c r="I46" s="12">
        <f t="shared" si="0"/>
        <v>-227831966</v>
      </c>
      <c r="J46" s="12"/>
      <c r="K46" s="12">
        <v>1091408</v>
      </c>
      <c r="L46" s="12"/>
      <c r="M46" s="12">
        <v>19658643897</v>
      </c>
      <c r="N46" s="12"/>
      <c r="O46" s="12">
        <v>16610035213</v>
      </c>
      <c r="P46" s="12"/>
      <c r="Q46" s="12">
        <f t="shared" si="1"/>
        <v>3048608684</v>
      </c>
    </row>
    <row r="47" spans="1:17">
      <c r="A47" s="1" t="s">
        <v>54</v>
      </c>
      <c r="C47" s="12">
        <v>2747376</v>
      </c>
      <c r="D47" s="12"/>
      <c r="E47" s="12">
        <v>54893685167</v>
      </c>
      <c r="F47" s="12"/>
      <c r="G47" s="12">
        <v>52028296559</v>
      </c>
      <c r="H47" s="12"/>
      <c r="I47" s="12">
        <f t="shared" si="0"/>
        <v>2865388608</v>
      </c>
      <c r="J47" s="12"/>
      <c r="K47" s="12">
        <v>2747376</v>
      </c>
      <c r="L47" s="12"/>
      <c r="M47" s="12">
        <v>54893685167</v>
      </c>
      <c r="N47" s="12"/>
      <c r="O47" s="12">
        <v>55849545469</v>
      </c>
      <c r="P47" s="12"/>
      <c r="Q47" s="12">
        <f t="shared" si="1"/>
        <v>-955860302</v>
      </c>
    </row>
    <row r="48" spans="1:17">
      <c r="A48" s="1" t="s">
        <v>58</v>
      </c>
      <c r="C48" s="12">
        <v>1639671</v>
      </c>
      <c r="D48" s="12"/>
      <c r="E48" s="12">
        <v>46224388196</v>
      </c>
      <c r="F48" s="12"/>
      <c r="G48" s="12">
        <v>49337525765</v>
      </c>
      <c r="H48" s="12"/>
      <c r="I48" s="12">
        <f t="shared" si="0"/>
        <v>-3113137569</v>
      </c>
      <c r="J48" s="12"/>
      <c r="K48" s="12">
        <v>1639671</v>
      </c>
      <c r="L48" s="12"/>
      <c r="M48" s="12">
        <v>46224388196</v>
      </c>
      <c r="N48" s="12"/>
      <c r="O48" s="12">
        <v>40275198586</v>
      </c>
      <c r="P48" s="12"/>
      <c r="Q48" s="12">
        <f t="shared" si="1"/>
        <v>5949189610</v>
      </c>
    </row>
    <row r="49" spans="1:17">
      <c r="A49" s="1" t="s">
        <v>34</v>
      </c>
      <c r="C49" s="12">
        <v>185603029</v>
      </c>
      <c r="D49" s="12"/>
      <c r="E49" s="12">
        <v>79703434502</v>
      </c>
      <c r="F49" s="12"/>
      <c r="G49" s="12">
        <v>79703434502</v>
      </c>
      <c r="H49" s="12"/>
      <c r="I49" s="12">
        <f t="shared" si="0"/>
        <v>0</v>
      </c>
      <c r="J49" s="12"/>
      <c r="K49" s="12">
        <v>185603029</v>
      </c>
      <c r="L49" s="12"/>
      <c r="M49" s="12">
        <v>79703434502</v>
      </c>
      <c r="N49" s="12"/>
      <c r="O49" s="12">
        <v>79703434502</v>
      </c>
      <c r="P49" s="12"/>
      <c r="Q49" s="12">
        <f t="shared" si="1"/>
        <v>0</v>
      </c>
    </row>
    <row r="50" spans="1:17">
      <c r="A50" s="1" t="s">
        <v>33</v>
      </c>
      <c r="C50" s="12">
        <v>3004981</v>
      </c>
      <c r="D50" s="12"/>
      <c r="E50" s="12">
        <v>60787512738</v>
      </c>
      <c r="F50" s="12"/>
      <c r="G50" s="12">
        <v>65566874918</v>
      </c>
      <c r="H50" s="12"/>
      <c r="I50" s="12">
        <f t="shared" si="0"/>
        <v>-4779362180</v>
      </c>
      <c r="J50" s="12"/>
      <c r="K50" s="12">
        <v>3004981</v>
      </c>
      <c r="L50" s="12"/>
      <c r="M50" s="12">
        <v>60787512738</v>
      </c>
      <c r="N50" s="12"/>
      <c r="O50" s="12">
        <v>85431099265</v>
      </c>
      <c r="P50" s="12"/>
      <c r="Q50" s="12">
        <f t="shared" si="1"/>
        <v>-24643586527</v>
      </c>
    </row>
    <row r="51" spans="1:17">
      <c r="A51" s="1" t="s">
        <v>19</v>
      </c>
      <c r="C51" s="12">
        <v>31027624</v>
      </c>
      <c r="D51" s="12"/>
      <c r="E51" s="12">
        <v>100486525397</v>
      </c>
      <c r="F51" s="12"/>
      <c r="G51" s="12">
        <v>107333673537</v>
      </c>
      <c r="H51" s="12"/>
      <c r="I51" s="12">
        <f t="shared" si="0"/>
        <v>-6847148140</v>
      </c>
      <c r="J51" s="12"/>
      <c r="K51" s="12">
        <v>31027624</v>
      </c>
      <c r="L51" s="12"/>
      <c r="M51" s="12">
        <v>100486525397</v>
      </c>
      <c r="N51" s="12"/>
      <c r="O51" s="12">
        <v>110785547881</v>
      </c>
      <c r="P51" s="12"/>
      <c r="Q51" s="12">
        <f t="shared" si="1"/>
        <v>-10299022484</v>
      </c>
    </row>
    <row r="52" spans="1:17">
      <c r="A52" s="1" t="s">
        <v>44</v>
      </c>
      <c r="C52" s="12">
        <v>3709043</v>
      </c>
      <c r="D52" s="12"/>
      <c r="E52" s="12">
        <v>68172152849</v>
      </c>
      <c r="F52" s="12"/>
      <c r="G52" s="12">
        <v>69610072785</v>
      </c>
      <c r="H52" s="12"/>
      <c r="I52" s="12">
        <f t="shared" si="0"/>
        <v>-1437919936</v>
      </c>
      <c r="J52" s="12"/>
      <c r="K52" s="12">
        <v>3709043</v>
      </c>
      <c r="L52" s="12"/>
      <c r="M52" s="12">
        <v>68172152849</v>
      </c>
      <c r="N52" s="12"/>
      <c r="O52" s="12">
        <v>79442708051</v>
      </c>
      <c r="P52" s="12"/>
      <c r="Q52" s="12">
        <f t="shared" si="1"/>
        <v>-11270555202</v>
      </c>
    </row>
    <row r="53" spans="1:17">
      <c r="A53" s="1" t="s">
        <v>32</v>
      </c>
      <c r="C53" s="12">
        <v>2074693</v>
      </c>
      <c r="D53" s="12"/>
      <c r="E53" s="12">
        <v>30502135448</v>
      </c>
      <c r="F53" s="12"/>
      <c r="G53" s="12">
        <v>33813973038</v>
      </c>
      <c r="H53" s="12"/>
      <c r="I53" s="12">
        <f t="shared" si="0"/>
        <v>-3311837590</v>
      </c>
      <c r="J53" s="12"/>
      <c r="K53" s="12">
        <v>2074693</v>
      </c>
      <c r="L53" s="12"/>
      <c r="M53" s="12">
        <v>30502135448</v>
      </c>
      <c r="N53" s="12"/>
      <c r="O53" s="12">
        <v>27078636807</v>
      </c>
      <c r="P53" s="12"/>
      <c r="Q53" s="12">
        <f t="shared" si="1"/>
        <v>3423498641</v>
      </c>
    </row>
    <row r="54" spans="1:17">
      <c r="A54" s="1" t="s">
        <v>15</v>
      </c>
      <c r="C54" s="12">
        <v>15615094</v>
      </c>
      <c r="D54" s="12"/>
      <c r="E54" s="12">
        <v>52511549117</v>
      </c>
      <c r="F54" s="12"/>
      <c r="G54" s="12">
        <v>52170061064</v>
      </c>
      <c r="H54" s="12"/>
      <c r="I54" s="12">
        <f t="shared" si="0"/>
        <v>341488053</v>
      </c>
      <c r="J54" s="12"/>
      <c r="K54" s="12">
        <v>15615094</v>
      </c>
      <c r="L54" s="12"/>
      <c r="M54" s="12">
        <v>52511549117</v>
      </c>
      <c r="N54" s="12"/>
      <c r="O54" s="12">
        <v>63805295721</v>
      </c>
      <c r="P54" s="12"/>
      <c r="Q54" s="12">
        <f t="shared" si="1"/>
        <v>-11293746604</v>
      </c>
    </row>
    <row r="55" spans="1:17">
      <c r="A55" s="1" t="s">
        <v>63</v>
      </c>
      <c r="C55" s="12">
        <v>11826423</v>
      </c>
      <c r="D55" s="12"/>
      <c r="E55" s="12">
        <v>36878746991</v>
      </c>
      <c r="F55" s="12"/>
      <c r="G55" s="12">
        <v>37877549416</v>
      </c>
      <c r="H55" s="12"/>
      <c r="I55" s="12">
        <f t="shared" si="0"/>
        <v>-998802425</v>
      </c>
      <c r="J55" s="12"/>
      <c r="K55" s="12">
        <v>11826423</v>
      </c>
      <c r="L55" s="12"/>
      <c r="M55" s="12">
        <v>36878746991</v>
      </c>
      <c r="N55" s="12"/>
      <c r="O55" s="12">
        <v>37877549416</v>
      </c>
      <c r="P55" s="12"/>
      <c r="Q55" s="12">
        <f t="shared" si="1"/>
        <v>-998802425</v>
      </c>
    </row>
    <row r="56" spans="1:17">
      <c r="A56" s="1" t="s">
        <v>60</v>
      </c>
      <c r="C56" s="12">
        <v>1604498</v>
      </c>
      <c r="D56" s="12"/>
      <c r="E56" s="12">
        <v>10845668410</v>
      </c>
      <c r="F56" s="12"/>
      <c r="G56" s="12">
        <v>10845668410</v>
      </c>
      <c r="H56" s="12"/>
      <c r="I56" s="12">
        <f t="shared" si="0"/>
        <v>0</v>
      </c>
      <c r="J56" s="12"/>
      <c r="K56" s="12">
        <v>1604498</v>
      </c>
      <c r="L56" s="12"/>
      <c r="M56" s="12">
        <v>10845668410</v>
      </c>
      <c r="N56" s="12"/>
      <c r="O56" s="12">
        <v>10301416816</v>
      </c>
      <c r="P56" s="12"/>
      <c r="Q56" s="12">
        <f t="shared" si="1"/>
        <v>544251594</v>
      </c>
    </row>
    <row r="57" spans="1:17">
      <c r="A57" s="1" t="s">
        <v>22</v>
      </c>
      <c r="C57" s="12">
        <v>1010259</v>
      </c>
      <c r="D57" s="12"/>
      <c r="E57" s="12">
        <v>55936611313</v>
      </c>
      <c r="F57" s="12"/>
      <c r="G57" s="12">
        <v>48334454264</v>
      </c>
      <c r="H57" s="12"/>
      <c r="I57" s="12">
        <f t="shared" si="0"/>
        <v>7602157049</v>
      </c>
      <c r="J57" s="12"/>
      <c r="K57" s="12">
        <v>1010259</v>
      </c>
      <c r="L57" s="12"/>
      <c r="M57" s="12">
        <v>55936611313</v>
      </c>
      <c r="N57" s="12"/>
      <c r="O57" s="12">
        <v>46225533553</v>
      </c>
      <c r="P57" s="12"/>
      <c r="Q57" s="12">
        <f t="shared" si="1"/>
        <v>9711077760</v>
      </c>
    </row>
    <row r="58" spans="1:17">
      <c r="A58" s="1" t="s">
        <v>101</v>
      </c>
      <c r="C58" s="12">
        <v>132300</v>
      </c>
      <c r="D58" s="12"/>
      <c r="E58" s="12">
        <v>111586728239</v>
      </c>
      <c r="F58" s="12"/>
      <c r="G58" s="12">
        <v>110073490563</v>
      </c>
      <c r="H58" s="12"/>
      <c r="I58" s="12">
        <f t="shared" si="0"/>
        <v>1513237676</v>
      </c>
      <c r="J58" s="12"/>
      <c r="K58" s="12">
        <v>132300</v>
      </c>
      <c r="L58" s="12"/>
      <c r="M58" s="12">
        <v>111586728239</v>
      </c>
      <c r="N58" s="12"/>
      <c r="O58" s="12">
        <v>96384245188</v>
      </c>
      <c r="P58" s="12"/>
      <c r="Q58" s="12">
        <f t="shared" si="1"/>
        <v>15202483051</v>
      </c>
    </row>
    <row r="59" spans="1:17">
      <c r="A59" s="1" t="s">
        <v>79</v>
      </c>
      <c r="C59" s="12">
        <v>19400</v>
      </c>
      <c r="D59" s="12"/>
      <c r="E59" s="12">
        <v>13435944293</v>
      </c>
      <c r="F59" s="12"/>
      <c r="G59" s="12">
        <v>13295513751</v>
      </c>
      <c r="H59" s="12"/>
      <c r="I59" s="12">
        <f t="shared" si="0"/>
        <v>140430542</v>
      </c>
      <c r="J59" s="12"/>
      <c r="K59" s="12">
        <v>19400</v>
      </c>
      <c r="L59" s="12"/>
      <c r="M59" s="12">
        <v>13435944293</v>
      </c>
      <c r="N59" s="12"/>
      <c r="O59" s="12">
        <v>13098813721</v>
      </c>
      <c r="P59" s="12"/>
      <c r="Q59" s="12">
        <f t="shared" si="1"/>
        <v>337130572</v>
      </c>
    </row>
    <row r="60" spans="1:17">
      <c r="A60" s="1" t="s">
        <v>75</v>
      </c>
      <c r="C60" s="12">
        <v>400</v>
      </c>
      <c r="D60" s="12"/>
      <c r="E60" s="12">
        <v>303544972</v>
      </c>
      <c r="F60" s="12"/>
      <c r="G60" s="12">
        <v>298769838</v>
      </c>
      <c r="H60" s="12"/>
      <c r="I60" s="12">
        <f t="shared" si="0"/>
        <v>4775134</v>
      </c>
      <c r="J60" s="12"/>
      <c r="K60" s="12">
        <v>400</v>
      </c>
      <c r="L60" s="12"/>
      <c r="M60" s="12">
        <v>303544972</v>
      </c>
      <c r="N60" s="12"/>
      <c r="O60" s="12">
        <v>257637294</v>
      </c>
      <c r="P60" s="12"/>
      <c r="Q60" s="12">
        <f t="shared" si="1"/>
        <v>45907678</v>
      </c>
    </row>
    <row r="61" spans="1:17">
      <c r="A61" s="1" t="s">
        <v>110</v>
      </c>
      <c r="C61" s="12">
        <v>162683</v>
      </c>
      <c r="D61" s="12"/>
      <c r="E61" s="12">
        <v>104672415675</v>
      </c>
      <c r="F61" s="12"/>
      <c r="G61" s="12">
        <v>103903064555</v>
      </c>
      <c r="H61" s="12"/>
      <c r="I61" s="12">
        <f t="shared" si="0"/>
        <v>769351120</v>
      </c>
      <c r="J61" s="12"/>
      <c r="K61" s="12">
        <v>162683</v>
      </c>
      <c r="L61" s="12"/>
      <c r="M61" s="12">
        <v>104672415675</v>
      </c>
      <c r="N61" s="12"/>
      <c r="O61" s="12">
        <v>100958601857</v>
      </c>
      <c r="P61" s="12"/>
      <c r="Q61" s="12">
        <f t="shared" si="1"/>
        <v>3713813818</v>
      </c>
    </row>
    <row r="62" spans="1:17">
      <c r="A62" s="1" t="s">
        <v>91</v>
      </c>
      <c r="C62" s="12">
        <v>4700</v>
      </c>
      <c r="D62" s="12"/>
      <c r="E62" s="12">
        <v>4659581297</v>
      </c>
      <c r="F62" s="12"/>
      <c r="G62" s="12">
        <v>4981729897</v>
      </c>
      <c r="H62" s="12"/>
      <c r="I62" s="12">
        <f t="shared" si="0"/>
        <v>-322148600</v>
      </c>
      <c r="J62" s="12"/>
      <c r="K62" s="12">
        <v>4700</v>
      </c>
      <c r="L62" s="12"/>
      <c r="M62" s="12">
        <v>4659581297</v>
      </c>
      <c r="N62" s="12"/>
      <c r="O62" s="12">
        <v>4004567040</v>
      </c>
      <c r="P62" s="12"/>
      <c r="Q62" s="12">
        <f t="shared" si="1"/>
        <v>655014257</v>
      </c>
    </row>
    <row r="63" spans="1:17">
      <c r="A63" s="1" t="s">
        <v>99</v>
      </c>
      <c r="C63" s="12">
        <v>14300</v>
      </c>
      <c r="D63" s="12"/>
      <c r="E63" s="12">
        <v>12346812734</v>
      </c>
      <c r="F63" s="12"/>
      <c r="G63" s="12">
        <v>12153368802</v>
      </c>
      <c r="H63" s="12"/>
      <c r="I63" s="12">
        <f t="shared" si="0"/>
        <v>193443932</v>
      </c>
      <c r="J63" s="12"/>
      <c r="K63" s="12">
        <v>14300</v>
      </c>
      <c r="L63" s="12"/>
      <c r="M63" s="12">
        <v>12346812734</v>
      </c>
      <c r="N63" s="12"/>
      <c r="O63" s="12">
        <v>10530041084</v>
      </c>
      <c r="P63" s="12"/>
      <c r="Q63" s="12">
        <f t="shared" si="1"/>
        <v>1816771650</v>
      </c>
    </row>
    <row r="64" spans="1:17">
      <c r="A64" s="1" t="s">
        <v>122</v>
      </c>
      <c r="C64" s="12">
        <v>105000</v>
      </c>
      <c r="D64" s="12"/>
      <c r="E64" s="12">
        <v>99595445053</v>
      </c>
      <c r="F64" s="12"/>
      <c r="G64" s="12">
        <v>99259505953</v>
      </c>
      <c r="H64" s="12"/>
      <c r="I64" s="12">
        <f t="shared" si="0"/>
        <v>335939100</v>
      </c>
      <c r="J64" s="12"/>
      <c r="K64" s="12">
        <v>105000</v>
      </c>
      <c r="L64" s="12"/>
      <c r="M64" s="12">
        <v>99595445053</v>
      </c>
      <c r="N64" s="12"/>
      <c r="O64" s="12">
        <v>97907059108</v>
      </c>
      <c r="P64" s="12"/>
      <c r="Q64" s="12">
        <f t="shared" si="1"/>
        <v>1688385945</v>
      </c>
    </row>
    <row r="65" spans="1:17">
      <c r="A65" s="1" t="s">
        <v>104</v>
      </c>
      <c r="C65" s="12">
        <v>16</v>
      </c>
      <c r="D65" s="12"/>
      <c r="E65" s="12">
        <v>13251677</v>
      </c>
      <c r="F65" s="12"/>
      <c r="G65" s="12">
        <v>13028678</v>
      </c>
      <c r="H65" s="12"/>
      <c r="I65" s="12">
        <f t="shared" si="0"/>
        <v>222999</v>
      </c>
      <c r="J65" s="12"/>
      <c r="K65" s="12">
        <v>16</v>
      </c>
      <c r="L65" s="12"/>
      <c r="M65" s="12">
        <v>13251677</v>
      </c>
      <c r="N65" s="12"/>
      <c r="O65" s="12">
        <v>11300191</v>
      </c>
      <c r="P65" s="12"/>
      <c r="Q65" s="12">
        <f t="shared" si="1"/>
        <v>1951486</v>
      </c>
    </row>
    <row r="66" spans="1:17">
      <c r="A66" s="1" t="s">
        <v>119</v>
      </c>
      <c r="C66" s="12">
        <v>559583</v>
      </c>
      <c r="D66" s="12"/>
      <c r="E66" s="12">
        <v>541298424374</v>
      </c>
      <c r="F66" s="12"/>
      <c r="G66" s="12">
        <v>539282105272</v>
      </c>
      <c r="H66" s="12"/>
      <c r="I66" s="12">
        <f t="shared" si="0"/>
        <v>2016319102</v>
      </c>
      <c r="J66" s="12"/>
      <c r="K66" s="12">
        <v>559583</v>
      </c>
      <c r="L66" s="12"/>
      <c r="M66" s="12">
        <v>541298424374</v>
      </c>
      <c r="N66" s="12"/>
      <c r="O66" s="12">
        <v>539401688191</v>
      </c>
      <c r="P66" s="12"/>
      <c r="Q66" s="12">
        <f t="shared" si="1"/>
        <v>1896736183</v>
      </c>
    </row>
    <row r="67" spans="1:17">
      <c r="A67" s="1" t="s">
        <v>97</v>
      </c>
      <c r="C67" s="12">
        <v>36825</v>
      </c>
      <c r="D67" s="12"/>
      <c r="E67" s="12">
        <v>28312187735</v>
      </c>
      <c r="F67" s="12"/>
      <c r="G67" s="12">
        <v>27831708588</v>
      </c>
      <c r="H67" s="12"/>
      <c r="I67" s="12">
        <f t="shared" si="0"/>
        <v>480479147</v>
      </c>
      <c r="J67" s="12"/>
      <c r="K67" s="12">
        <v>36825</v>
      </c>
      <c r="L67" s="12"/>
      <c r="M67" s="12">
        <v>28312187735</v>
      </c>
      <c r="N67" s="12"/>
      <c r="O67" s="12">
        <v>23938538853</v>
      </c>
      <c r="P67" s="12"/>
      <c r="Q67" s="12">
        <f t="shared" si="1"/>
        <v>4373648882</v>
      </c>
    </row>
    <row r="68" spans="1:17">
      <c r="A68" s="1" t="s">
        <v>105</v>
      </c>
      <c r="C68" s="12">
        <v>86880</v>
      </c>
      <c r="D68" s="12"/>
      <c r="E68" s="12">
        <v>70710107869</v>
      </c>
      <c r="F68" s="12"/>
      <c r="G68" s="12">
        <v>69692058824</v>
      </c>
      <c r="H68" s="12"/>
      <c r="I68" s="12">
        <f t="shared" si="0"/>
        <v>1018049045</v>
      </c>
      <c r="J68" s="12"/>
      <c r="K68" s="12">
        <v>86880</v>
      </c>
      <c r="L68" s="12"/>
      <c r="M68" s="12">
        <v>70710107869</v>
      </c>
      <c r="N68" s="12"/>
      <c r="O68" s="12">
        <v>65823442879</v>
      </c>
      <c r="P68" s="12"/>
      <c r="Q68" s="12">
        <f t="shared" si="1"/>
        <v>4886664990</v>
      </c>
    </row>
    <row r="69" spans="1:17">
      <c r="A69" s="1" t="s">
        <v>112</v>
      </c>
      <c r="C69" s="12">
        <v>112600</v>
      </c>
      <c r="D69" s="12"/>
      <c r="E69" s="12">
        <v>88577622395</v>
      </c>
      <c r="F69" s="12"/>
      <c r="G69" s="12">
        <v>86681782078</v>
      </c>
      <c r="H69" s="12"/>
      <c r="I69" s="12">
        <f t="shared" si="0"/>
        <v>1895840317</v>
      </c>
      <c r="J69" s="12"/>
      <c r="K69" s="12">
        <v>112600</v>
      </c>
      <c r="L69" s="12"/>
      <c r="M69" s="12">
        <v>88577622395</v>
      </c>
      <c r="N69" s="12"/>
      <c r="O69" s="12">
        <v>75090587363</v>
      </c>
      <c r="P69" s="12"/>
      <c r="Q69" s="12">
        <f t="shared" si="1"/>
        <v>13487035032</v>
      </c>
    </row>
    <row r="70" spans="1:17">
      <c r="A70" s="1" t="s">
        <v>85</v>
      </c>
      <c r="C70" s="12">
        <v>23100</v>
      </c>
      <c r="D70" s="12"/>
      <c r="E70" s="12">
        <v>17646125060</v>
      </c>
      <c r="F70" s="12"/>
      <c r="G70" s="12">
        <v>17427176751</v>
      </c>
      <c r="H70" s="12"/>
      <c r="I70" s="12">
        <f t="shared" si="0"/>
        <v>218948309</v>
      </c>
      <c r="J70" s="12"/>
      <c r="K70" s="12">
        <v>23100</v>
      </c>
      <c r="L70" s="12"/>
      <c r="M70" s="12">
        <v>17646125060</v>
      </c>
      <c r="N70" s="12"/>
      <c r="O70" s="12">
        <v>15015280986</v>
      </c>
      <c r="P70" s="12"/>
      <c r="Q70" s="12">
        <f t="shared" si="1"/>
        <v>2630844074</v>
      </c>
    </row>
    <row r="71" spans="1:17">
      <c r="A71" s="1" t="s">
        <v>82</v>
      </c>
      <c r="C71" s="12">
        <v>23980</v>
      </c>
      <c r="D71" s="12"/>
      <c r="E71" s="12">
        <v>16020771508</v>
      </c>
      <c r="F71" s="12"/>
      <c r="G71" s="12">
        <v>15874999534</v>
      </c>
      <c r="H71" s="12"/>
      <c r="I71" s="12">
        <f t="shared" si="0"/>
        <v>145771974</v>
      </c>
      <c r="J71" s="12"/>
      <c r="K71" s="12">
        <v>23980</v>
      </c>
      <c r="L71" s="12"/>
      <c r="M71" s="12">
        <v>16020771508</v>
      </c>
      <c r="N71" s="12"/>
      <c r="O71" s="12">
        <v>13385127905</v>
      </c>
      <c r="P71" s="12"/>
      <c r="Q71" s="12">
        <f t="shared" si="1"/>
        <v>2635643603</v>
      </c>
    </row>
    <row r="72" spans="1:17">
      <c r="A72" s="1" t="s">
        <v>94</v>
      </c>
      <c r="C72" s="12">
        <v>90132</v>
      </c>
      <c r="D72" s="12"/>
      <c r="E72" s="12">
        <v>72097937799</v>
      </c>
      <c r="F72" s="12"/>
      <c r="G72" s="12">
        <v>70869661305</v>
      </c>
      <c r="H72" s="12"/>
      <c r="I72" s="12">
        <f t="shared" si="0"/>
        <v>1228276494</v>
      </c>
      <c r="J72" s="12"/>
      <c r="K72" s="12">
        <v>90132</v>
      </c>
      <c r="L72" s="12"/>
      <c r="M72" s="12">
        <v>72097937799</v>
      </c>
      <c r="N72" s="12"/>
      <c r="O72" s="12">
        <v>60923595516</v>
      </c>
      <c r="P72" s="12"/>
      <c r="Q72" s="12">
        <f>M72-O72</f>
        <v>11174342283</v>
      </c>
    </row>
    <row r="73" spans="1:17">
      <c r="A73" s="1" t="s">
        <v>107</v>
      </c>
      <c r="C73" s="12">
        <v>26700</v>
      </c>
      <c r="D73" s="12"/>
      <c r="E73" s="12">
        <v>21416459563</v>
      </c>
      <c r="F73" s="12"/>
      <c r="G73" s="12">
        <v>21050735862</v>
      </c>
      <c r="H73" s="12"/>
      <c r="I73" s="12">
        <f>E73-G73</f>
        <v>365723701</v>
      </c>
      <c r="J73" s="12"/>
      <c r="K73" s="12">
        <v>26700</v>
      </c>
      <c r="L73" s="12"/>
      <c r="M73" s="12">
        <v>21416459563</v>
      </c>
      <c r="N73" s="12"/>
      <c r="O73" s="12">
        <v>21017509732</v>
      </c>
      <c r="P73" s="12"/>
      <c r="Q73" s="12">
        <f t="shared" ref="Q73" si="2">M73-O73</f>
        <v>398949831</v>
      </c>
    </row>
    <row r="74" spans="1:17" ht="24.75" thickBot="1">
      <c r="C74" s="12"/>
      <c r="D74" s="12"/>
      <c r="E74" s="13">
        <f>SUM(E8:E73)</f>
        <v>3533695992853</v>
      </c>
      <c r="F74" s="12"/>
      <c r="G74" s="13">
        <f>SUM(G8:G73)</f>
        <v>3542657779124</v>
      </c>
      <c r="H74" s="12"/>
      <c r="I74" s="13">
        <f>SUM(I8:I73)</f>
        <v>-8961786271</v>
      </c>
      <c r="J74" s="12"/>
      <c r="K74" s="12"/>
      <c r="L74" s="12"/>
      <c r="M74" s="13">
        <f>SUM(M8:M73)</f>
        <v>3533695992853</v>
      </c>
      <c r="N74" s="12"/>
      <c r="O74" s="13">
        <f>SUM(O8:O73)</f>
        <v>3644923767912</v>
      </c>
      <c r="P74" s="12"/>
      <c r="Q74" s="13">
        <f>SUM(Q8:Q73)</f>
        <v>-111227775059</v>
      </c>
    </row>
    <row r="75" spans="1:17" ht="24.75" thickTop="1">
      <c r="E75" s="4"/>
      <c r="F75" s="4"/>
      <c r="G75" s="4"/>
      <c r="H75" s="4"/>
      <c r="I75" s="12"/>
      <c r="J75" s="12"/>
      <c r="K75" s="12"/>
      <c r="L75" s="12"/>
      <c r="M75" s="12"/>
      <c r="N75" s="12"/>
      <c r="O75" s="12"/>
      <c r="P75" s="12"/>
      <c r="Q75" s="12"/>
    </row>
    <row r="76" spans="1:17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>
      <c r="E78" s="4"/>
      <c r="F78" s="4"/>
      <c r="G78" s="4"/>
      <c r="H78" s="4"/>
      <c r="I78" s="12"/>
      <c r="J78" s="12"/>
      <c r="K78" s="12"/>
      <c r="L78" s="12"/>
      <c r="M78" s="12"/>
      <c r="N78" s="12"/>
      <c r="O78" s="12"/>
      <c r="P78" s="12"/>
      <c r="Q78" s="12"/>
    </row>
    <row r="79" spans="1:17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82"/>
  <sheetViews>
    <sheetView rightToLeft="1" topLeftCell="A61" workbookViewId="0">
      <selection activeCell="I80" sqref="I80"/>
    </sheetView>
  </sheetViews>
  <sheetFormatPr defaultRowHeight="24"/>
  <cols>
    <col min="1" max="1" width="32.14062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29.140625" style="1" bestFit="1" customWidth="1"/>
    <col min="10" max="10" width="1" style="1" customWidth="1"/>
    <col min="11" max="11" width="14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29.140625" style="1" bestFit="1" customWidth="1"/>
    <col min="18" max="18" width="1" style="1" customWidth="1"/>
    <col min="19" max="19" width="9.140625" style="1" customWidth="1"/>
    <col min="20" max="20" width="16.5703125" style="1" bestFit="1" customWidth="1"/>
    <col min="21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144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146</v>
      </c>
      <c r="D6" s="17" t="s">
        <v>146</v>
      </c>
      <c r="E6" s="17" t="s">
        <v>146</v>
      </c>
      <c r="F6" s="17" t="s">
        <v>146</v>
      </c>
      <c r="G6" s="17" t="s">
        <v>146</v>
      </c>
      <c r="H6" s="17" t="s">
        <v>146</v>
      </c>
      <c r="I6" s="17" t="s">
        <v>146</v>
      </c>
      <c r="K6" s="17" t="s">
        <v>147</v>
      </c>
      <c r="L6" s="17" t="s">
        <v>147</v>
      </c>
      <c r="M6" s="17" t="s">
        <v>147</v>
      </c>
      <c r="N6" s="17" t="s">
        <v>147</v>
      </c>
      <c r="O6" s="17" t="s">
        <v>147</v>
      </c>
      <c r="P6" s="17" t="s">
        <v>147</v>
      </c>
      <c r="Q6" s="17" t="s">
        <v>147</v>
      </c>
    </row>
    <row r="7" spans="1:17" ht="24.75">
      <c r="A7" s="17" t="s">
        <v>3</v>
      </c>
      <c r="C7" s="17" t="s">
        <v>7</v>
      </c>
      <c r="E7" s="17" t="s">
        <v>191</v>
      </c>
      <c r="G7" s="17" t="s">
        <v>192</v>
      </c>
      <c r="I7" s="17" t="s">
        <v>194</v>
      </c>
      <c r="K7" s="17" t="s">
        <v>7</v>
      </c>
      <c r="M7" s="17" t="s">
        <v>191</v>
      </c>
      <c r="O7" s="17" t="s">
        <v>192</v>
      </c>
      <c r="Q7" s="17" t="s">
        <v>194</v>
      </c>
    </row>
    <row r="8" spans="1:17">
      <c r="A8" s="1" t="s">
        <v>63</v>
      </c>
      <c r="C8" s="12">
        <v>6525975</v>
      </c>
      <c r="D8" s="12"/>
      <c r="E8" s="12">
        <v>20511139425</v>
      </c>
      <c r="F8" s="12"/>
      <c r="G8" s="12">
        <v>20673589750</v>
      </c>
      <c r="H8" s="12"/>
      <c r="I8" s="12">
        <f>E8-G8</f>
        <v>-162450325</v>
      </c>
      <c r="J8" s="12"/>
      <c r="K8" s="12">
        <v>6525975</v>
      </c>
      <c r="L8" s="12"/>
      <c r="M8" s="12">
        <v>20511139425</v>
      </c>
      <c r="N8" s="12"/>
      <c r="O8" s="12">
        <v>20673589750</v>
      </c>
      <c r="P8" s="12"/>
      <c r="Q8" s="12">
        <f>M8-O8</f>
        <v>-162450325</v>
      </c>
    </row>
    <row r="9" spans="1:17">
      <c r="A9" s="1" t="s">
        <v>42</v>
      </c>
      <c r="C9" s="12">
        <v>695316</v>
      </c>
      <c r="D9" s="12"/>
      <c r="E9" s="12">
        <v>17448217574</v>
      </c>
      <c r="F9" s="12"/>
      <c r="G9" s="12">
        <v>17141236003</v>
      </c>
      <c r="H9" s="12"/>
      <c r="I9" s="12">
        <f>E9-G9</f>
        <v>306981571</v>
      </c>
      <c r="J9" s="12"/>
      <c r="K9" s="12">
        <v>1743849</v>
      </c>
      <c r="L9" s="12"/>
      <c r="M9" s="12">
        <v>43107842556</v>
      </c>
      <c r="N9" s="12"/>
      <c r="O9" s="12">
        <v>42990132818</v>
      </c>
      <c r="P9" s="12"/>
      <c r="Q9" s="12">
        <f>M9-O9</f>
        <v>117709738</v>
      </c>
    </row>
    <row r="10" spans="1:17">
      <c r="A10" s="1" t="s">
        <v>32</v>
      </c>
      <c r="C10" s="12">
        <v>1400000</v>
      </c>
      <c r="D10" s="12"/>
      <c r="E10" s="12">
        <v>20179215000</v>
      </c>
      <c r="F10" s="12"/>
      <c r="G10" s="12">
        <v>18272627097</v>
      </c>
      <c r="H10" s="12"/>
      <c r="I10" s="12">
        <f>E10-G10</f>
        <v>1906587903</v>
      </c>
      <c r="J10" s="12"/>
      <c r="K10" s="12">
        <v>1718103</v>
      </c>
      <c r="L10" s="12"/>
      <c r="M10" s="12">
        <v>25010974670</v>
      </c>
      <c r="N10" s="12"/>
      <c r="O10" s="12">
        <v>22424468174</v>
      </c>
      <c r="P10" s="12"/>
      <c r="Q10" s="12">
        <f t="shared" ref="Q10:Q72" si="0">M10-O10</f>
        <v>2586506496</v>
      </c>
    </row>
    <row r="11" spans="1:17">
      <c r="A11" s="1" t="s">
        <v>28</v>
      </c>
      <c r="C11" s="12">
        <v>712850</v>
      </c>
      <c r="D11" s="12"/>
      <c r="E11" s="12">
        <v>2460510973</v>
      </c>
      <c r="F11" s="12"/>
      <c r="G11" s="12">
        <v>807659050</v>
      </c>
      <c r="H11" s="12"/>
      <c r="I11" s="12">
        <f>E11-G11</f>
        <v>1652851923</v>
      </c>
      <c r="J11" s="12"/>
      <c r="K11" s="12">
        <v>712850</v>
      </c>
      <c r="L11" s="12"/>
      <c r="M11" s="12">
        <v>2460510973</v>
      </c>
      <c r="N11" s="12"/>
      <c r="O11" s="12">
        <v>807659050</v>
      </c>
      <c r="P11" s="12"/>
      <c r="Q11" s="12">
        <f t="shared" si="0"/>
        <v>1652851923</v>
      </c>
    </row>
    <row r="12" spans="1:17">
      <c r="A12" s="1" t="s">
        <v>53</v>
      </c>
      <c r="C12" s="12">
        <v>1031447</v>
      </c>
      <c r="D12" s="12"/>
      <c r="E12" s="12">
        <v>41188397535</v>
      </c>
      <c r="F12" s="12"/>
      <c r="G12" s="12">
        <v>34028677609</v>
      </c>
      <c r="H12" s="12"/>
      <c r="I12" s="12">
        <f>E12-G12</f>
        <v>7159719926</v>
      </c>
      <c r="J12" s="12"/>
      <c r="K12" s="12">
        <v>1899546</v>
      </c>
      <c r="L12" s="12"/>
      <c r="M12" s="12">
        <v>72444183091</v>
      </c>
      <c r="N12" s="12"/>
      <c r="O12" s="12">
        <v>66241996615</v>
      </c>
      <c r="P12" s="12"/>
      <c r="Q12" s="12">
        <f t="shared" si="0"/>
        <v>6202186476</v>
      </c>
    </row>
    <row r="13" spans="1:17">
      <c r="A13" s="1" t="s">
        <v>54</v>
      </c>
      <c r="C13" s="12">
        <v>232563</v>
      </c>
      <c r="D13" s="12"/>
      <c r="E13" s="12">
        <v>5064031297</v>
      </c>
      <c r="F13" s="12"/>
      <c r="G13" s="12">
        <v>4727615675</v>
      </c>
      <c r="H13" s="12"/>
      <c r="I13" s="12">
        <f t="shared" ref="I13:I72" si="1">E13-G13</f>
        <v>336415622</v>
      </c>
      <c r="J13" s="12"/>
      <c r="K13" s="12">
        <v>1137789</v>
      </c>
      <c r="L13" s="12"/>
      <c r="M13" s="12">
        <v>25437052877</v>
      </c>
      <c r="N13" s="12"/>
      <c r="O13" s="12">
        <v>23129341616</v>
      </c>
      <c r="P13" s="12"/>
      <c r="Q13" s="12">
        <f>M13-O13</f>
        <v>2307711261</v>
      </c>
    </row>
    <row r="14" spans="1:17">
      <c r="A14" s="1" t="s">
        <v>40</v>
      </c>
      <c r="C14" s="12">
        <v>211313</v>
      </c>
      <c r="D14" s="12"/>
      <c r="E14" s="12">
        <v>5146921455</v>
      </c>
      <c r="F14" s="12"/>
      <c r="G14" s="12">
        <v>4902518925</v>
      </c>
      <c r="H14" s="12"/>
      <c r="I14" s="12">
        <f t="shared" si="1"/>
        <v>244402530</v>
      </c>
      <c r="J14" s="12"/>
      <c r="K14" s="12">
        <v>630976</v>
      </c>
      <c r="L14" s="12"/>
      <c r="M14" s="12">
        <v>14452142099</v>
      </c>
      <c r="N14" s="12"/>
      <c r="O14" s="12">
        <v>14638814382</v>
      </c>
      <c r="P14" s="12"/>
      <c r="Q14" s="12">
        <f t="shared" si="0"/>
        <v>-186672283</v>
      </c>
    </row>
    <row r="15" spans="1:17">
      <c r="A15" s="1" t="s">
        <v>27</v>
      </c>
      <c r="C15" s="12">
        <v>0</v>
      </c>
      <c r="D15" s="12"/>
      <c r="E15" s="12">
        <v>0</v>
      </c>
      <c r="F15" s="12"/>
      <c r="G15" s="12">
        <v>0</v>
      </c>
      <c r="H15" s="12"/>
      <c r="I15" s="12">
        <f t="shared" si="1"/>
        <v>0</v>
      </c>
      <c r="J15" s="12"/>
      <c r="K15" s="12">
        <v>7366000</v>
      </c>
      <c r="L15" s="12"/>
      <c r="M15" s="12">
        <v>37711260781</v>
      </c>
      <c r="N15" s="12"/>
      <c r="O15" s="12">
        <v>45763576548</v>
      </c>
      <c r="P15" s="12"/>
      <c r="Q15" s="12">
        <f t="shared" si="0"/>
        <v>-8052315767</v>
      </c>
    </row>
    <row r="16" spans="1:17">
      <c r="A16" s="1" t="s">
        <v>195</v>
      </c>
      <c r="C16" s="12">
        <v>0</v>
      </c>
      <c r="D16" s="12"/>
      <c r="E16" s="12">
        <v>0</v>
      </c>
      <c r="F16" s="12"/>
      <c r="G16" s="12">
        <v>0</v>
      </c>
      <c r="H16" s="12"/>
      <c r="I16" s="12">
        <f t="shared" si="1"/>
        <v>0</v>
      </c>
      <c r="J16" s="12"/>
      <c r="K16" s="12">
        <v>2143070</v>
      </c>
      <c r="L16" s="12"/>
      <c r="M16" s="12">
        <v>69632209633</v>
      </c>
      <c r="N16" s="12"/>
      <c r="O16" s="12">
        <v>51115468620</v>
      </c>
      <c r="P16" s="12"/>
      <c r="Q16" s="12">
        <f t="shared" si="0"/>
        <v>18516741013</v>
      </c>
    </row>
    <row r="17" spans="1:17">
      <c r="A17" s="1" t="s">
        <v>41</v>
      </c>
      <c r="C17" s="12">
        <v>0</v>
      </c>
      <c r="D17" s="12"/>
      <c r="E17" s="12">
        <v>0</v>
      </c>
      <c r="F17" s="12"/>
      <c r="G17" s="12">
        <v>0</v>
      </c>
      <c r="H17" s="12"/>
      <c r="I17" s="12">
        <f t="shared" si="1"/>
        <v>0</v>
      </c>
      <c r="J17" s="12"/>
      <c r="K17" s="12">
        <v>2650932</v>
      </c>
      <c r="L17" s="12"/>
      <c r="M17" s="12">
        <v>101024172020</v>
      </c>
      <c r="N17" s="12"/>
      <c r="O17" s="12">
        <v>85405501725</v>
      </c>
      <c r="P17" s="12"/>
      <c r="Q17" s="12">
        <f t="shared" si="0"/>
        <v>15618670295</v>
      </c>
    </row>
    <row r="18" spans="1:17">
      <c r="A18" s="1" t="s">
        <v>23</v>
      </c>
      <c r="C18" s="12">
        <v>0</v>
      </c>
      <c r="D18" s="12"/>
      <c r="E18" s="12">
        <v>0</v>
      </c>
      <c r="F18" s="12"/>
      <c r="G18" s="12">
        <v>0</v>
      </c>
      <c r="H18" s="12"/>
      <c r="I18" s="12">
        <f t="shared" si="1"/>
        <v>0</v>
      </c>
      <c r="J18" s="12"/>
      <c r="K18" s="12">
        <v>1848143</v>
      </c>
      <c r="L18" s="12"/>
      <c r="M18" s="12">
        <v>31729182139</v>
      </c>
      <c r="N18" s="12"/>
      <c r="O18" s="12">
        <v>27061168668</v>
      </c>
      <c r="P18" s="12"/>
      <c r="Q18" s="12">
        <f t="shared" si="0"/>
        <v>4668013471</v>
      </c>
    </row>
    <row r="19" spans="1:17">
      <c r="A19" s="1" t="s">
        <v>36</v>
      </c>
      <c r="C19" s="12">
        <v>0</v>
      </c>
      <c r="D19" s="12"/>
      <c r="E19" s="12">
        <v>0</v>
      </c>
      <c r="F19" s="12"/>
      <c r="G19" s="12">
        <v>0</v>
      </c>
      <c r="H19" s="12"/>
      <c r="I19" s="12">
        <f t="shared" si="1"/>
        <v>0</v>
      </c>
      <c r="J19" s="12"/>
      <c r="K19" s="12">
        <v>1271299</v>
      </c>
      <c r="L19" s="12"/>
      <c r="M19" s="12">
        <v>1797024643</v>
      </c>
      <c r="N19" s="12"/>
      <c r="O19" s="12">
        <v>1635272795</v>
      </c>
      <c r="P19" s="12"/>
      <c r="Q19" s="12">
        <f t="shared" si="0"/>
        <v>161751848</v>
      </c>
    </row>
    <row r="20" spans="1:17">
      <c r="A20" s="1" t="s">
        <v>196</v>
      </c>
      <c r="C20" s="12">
        <v>0</v>
      </c>
      <c r="D20" s="12"/>
      <c r="E20" s="12">
        <v>0</v>
      </c>
      <c r="F20" s="12"/>
      <c r="G20" s="12">
        <v>0</v>
      </c>
      <c r="H20" s="12"/>
      <c r="I20" s="12">
        <f t="shared" si="1"/>
        <v>0</v>
      </c>
      <c r="J20" s="12"/>
      <c r="K20" s="12">
        <v>2615297</v>
      </c>
      <c r="L20" s="12"/>
      <c r="M20" s="12">
        <v>46361938406</v>
      </c>
      <c r="N20" s="12"/>
      <c r="O20" s="12">
        <v>37046237755</v>
      </c>
      <c r="P20" s="12"/>
      <c r="Q20" s="12">
        <f t="shared" si="0"/>
        <v>9315700651</v>
      </c>
    </row>
    <row r="21" spans="1:17">
      <c r="A21" s="1" t="s">
        <v>20</v>
      </c>
      <c r="C21" s="12">
        <v>0</v>
      </c>
      <c r="D21" s="12"/>
      <c r="E21" s="12">
        <v>0</v>
      </c>
      <c r="F21" s="12"/>
      <c r="G21" s="12">
        <v>0</v>
      </c>
      <c r="H21" s="12"/>
      <c r="I21" s="12">
        <f t="shared" si="1"/>
        <v>0</v>
      </c>
      <c r="J21" s="12"/>
      <c r="K21" s="12">
        <v>399554</v>
      </c>
      <c r="L21" s="12"/>
      <c r="M21" s="12">
        <v>3591639351</v>
      </c>
      <c r="N21" s="12"/>
      <c r="O21" s="12">
        <v>3264792095</v>
      </c>
      <c r="P21" s="12"/>
      <c r="Q21" s="12">
        <f t="shared" si="0"/>
        <v>326847256</v>
      </c>
    </row>
    <row r="22" spans="1:17">
      <c r="A22" s="1" t="s">
        <v>55</v>
      </c>
      <c r="C22" s="12">
        <v>0</v>
      </c>
      <c r="D22" s="12"/>
      <c r="E22" s="12">
        <v>0</v>
      </c>
      <c r="F22" s="12"/>
      <c r="G22" s="12">
        <v>0</v>
      </c>
      <c r="H22" s="12"/>
      <c r="I22" s="12">
        <f t="shared" si="1"/>
        <v>0</v>
      </c>
      <c r="J22" s="12"/>
      <c r="K22" s="12">
        <v>284371</v>
      </c>
      <c r="L22" s="12"/>
      <c r="M22" s="12">
        <v>23465321898</v>
      </c>
      <c r="N22" s="12"/>
      <c r="O22" s="12">
        <v>22798060667</v>
      </c>
      <c r="P22" s="12"/>
      <c r="Q22" s="12">
        <f t="shared" si="0"/>
        <v>667261231</v>
      </c>
    </row>
    <row r="23" spans="1:17">
      <c r="A23" s="1" t="s">
        <v>181</v>
      </c>
      <c r="C23" s="12">
        <v>0</v>
      </c>
      <c r="D23" s="12"/>
      <c r="E23" s="12">
        <v>0</v>
      </c>
      <c r="F23" s="12"/>
      <c r="G23" s="12">
        <v>0</v>
      </c>
      <c r="H23" s="12"/>
      <c r="I23" s="12">
        <f t="shared" si="1"/>
        <v>0</v>
      </c>
      <c r="J23" s="12"/>
      <c r="K23" s="12">
        <v>5813343</v>
      </c>
      <c r="L23" s="12"/>
      <c r="M23" s="12">
        <v>54345493145</v>
      </c>
      <c r="N23" s="12"/>
      <c r="O23" s="12">
        <v>48999827493</v>
      </c>
      <c r="P23" s="12"/>
      <c r="Q23" s="12">
        <f t="shared" si="0"/>
        <v>5345665652</v>
      </c>
    </row>
    <row r="24" spans="1:17">
      <c r="A24" s="1" t="s">
        <v>43</v>
      </c>
      <c r="C24" s="12">
        <v>0</v>
      </c>
      <c r="D24" s="12"/>
      <c r="E24" s="12">
        <v>0</v>
      </c>
      <c r="F24" s="12"/>
      <c r="G24" s="12">
        <v>0</v>
      </c>
      <c r="H24" s="12"/>
      <c r="I24" s="12">
        <f t="shared" si="1"/>
        <v>0</v>
      </c>
      <c r="J24" s="12"/>
      <c r="K24" s="12">
        <v>713892</v>
      </c>
      <c r="L24" s="12"/>
      <c r="M24" s="12">
        <v>31860456163</v>
      </c>
      <c r="N24" s="12"/>
      <c r="O24" s="12">
        <v>42933482736</v>
      </c>
      <c r="P24" s="12"/>
      <c r="Q24" s="12">
        <f t="shared" si="0"/>
        <v>-11073026573</v>
      </c>
    </row>
    <row r="25" spans="1:17">
      <c r="A25" s="1" t="s">
        <v>197</v>
      </c>
      <c r="C25" s="12">
        <v>0</v>
      </c>
      <c r="D25" s="12"/>
      <c r="E25" s="12">
        <v>0</v>
      </c>
      <c r="F25" s="12"/>
      <c r="G25" s="12">
        <v>0</v>
      </c>
      <c r="H25" s="12"/>
      <c r="I25" s="12">
        <f t="shared" si="1"/>
        <v>0</v>
      </c>
      <c r="J25" s="12"/>
      <c r="K25" s="12">
        <v>10500000</v>
      </c>
      <c r="L25" s="12"/>
      <c r="M25" s="12">
        <v>81511004750</v>
      </c>
      <c r="N25" s="12"/>
      <c r="O25" s="12">
        <v>41933999250</v>
      </c>
      <c r="P25" s="12"/>
      <c r="Q25" s="12">
        <f t="shared" si="0"/>
        <v>39577005500</v>
      </c>
    </row>
    <row r="26" spans="1:17">
      <c r="A26" s="1" t="s">
        <v>18</v>
      </c>
      <c r="C26" s="12">
        <v>0</v>
      </c>
      <c r="D26" s="12"/>
      <c r="E26" s="12">
        <v>0</v>
      </c>
      <c r="F26" s="12"/>
      <c r="G26" s="12">
        <v>0</v>
      </c>
      <c r="H26" s="12"/>
      <c r="I26" s="12">
        <f t="shared" si="1"/>
        <v>0</v>
      </c>
      <c r="J26" s="12"/>
      <c r="K26" s="12">
        <v>871929</v>
      </c>
      <c r="L26" s="12"/>
      <c r="M26" s="12">
        <v>4006761880</v>
      </c>
      <c r="N26" s="12"/>
      <c r="O26" s="12">
        <v>3404558733</v>
      </c>
      <c r="P26" s="12"/>
      <c r="Q26" s="12">
        <f t="shared" si="0"/>
        <v>602203147</v>
      </c>
    </row>
    <row r="27" spans="1:17">
      <c r="A27" s="1" t="s">
        <v>24</v>
      </c>
      <c r="C27" s="12">
        <v>0</v>
      </c>
      <c r="D27" s="12"/>
      <c r="E27" s="12">
        <v>0</v>
      </c>
      <c r="F27" s="12"/>
      <c r="G27" s="12">
        <v>0</v>
      </c>
      <c r="H27" s="12"/>
      <c r="I27" s="12">
        <f t="shared" si="1"/>
        <v>0</v>
      </c>
      <c r="J27" s="12"/>
      <c r="K27" s="12">
        <v>495317</v>
      </c>
      <c r="L27" s="12"/>
      <c r="M27" s="12">
        <v>17377722578</v>
      </c>
      <c r="N27" s="12"/>
      <c r="O27" s="12">
        <v>15869080683</v>
      </c>
      <c r="P27" s="12"/>
      <c r="Q27" s="12">
        <f t="shared" si="0"/>
        <v>1508641895</v>
      </c>
    </row>
    <row r="28" spans="1:17">
      <c r="A28" s="1" t="s">
        <v>51</v>
      </c>
      <c r="C28" s="12">
        <v>0</v>
      </c>
      <c r="D28" s="12"/>
      <c r="E28" s="12">
        <v>0</v>
      </c>
      <c r="F28" s="12"/>
      <c r="G28" s="12">
        <v>0</v>
      </c>
      <c r="H28" s="12"/>
      <c r="I28" s="12">
        <f t="shared" si="1"/>
        <v>0</v>
      </c>
      <c r="J28" s="12"/>
      <c r="K28" s="12">
        <v>384216</v>
      </c>
      <c r="L28" s="12"/>
      <c r="M28" s="12">
        <v>10661182131</v>
      </c>
      <c r="N28" s="12"/>
      <c r="O28" s="12">
        <v>8662170479</v>
      </c>
      <c r="P28" s="12"/>
      <c r="Q28" s="12">
        <f t="shared" si="0"/>
        <v>1999011652</v>
      </c>
    </row>
    <row r="29" spans="1:17">
      <c r="A29" s="1" t="s">
        <v>37</v>
      </c>
      <c r="C29" s="12">
        <v>0</v>
      </c>
      <c r="D29" s="12"/>
      <c r="E29" s="12">
        <v>0</v>
      </c>
      <c r="F29" s="12"/>
      <c r="G29" s="12">
        <v>0</v>
      </c>
      <c r="H29" s="12"/>
      <c r="I29" s="12">
        <f t="shared" si="1"/>
        <v>0</v>
      </c>
      <c r="J29" s="12"/>
      <c r="K29" s="12">
        <v>2678354</v>
      </c>
      <c r="L29" s="12"/>
      <c r="M29" s="12">
        <v>9277975138</v>
      </c>
      <c r="N29" s="12"/>
      <c r="O29" s="12">
        <v>9429524339</v>
      </c>
      <c r="P29" s="12"/>
      <c r="Q29" s="12">
        <f t="shared" si="0"/>
        <v>-151549201</v>
      </c>
    </row>
    <row r="30" spans="1:17">
      <c r="A30" s="1" t="s">
        <v>26</v>
      </c>
      <c r="C30" s="12">
        <v>0</v>
      </c>
      <c r="D30" s="12"/>
      <c r="E30" s="12">
        <v>0</v>
      </c>
      <c r="F30" s="12"/>
      <c r="G30" s="12">
        <v>0</v>
      </c>
      <c r="H30" s="12"/>
      <c r="I30" s="12">
        <f t="shared" si="1"/>
        <v>0</v>
      </c>
      <c r="J30" s="12"/>
      <c r="K30" s="12">
        <v>1705736</v>
      </c>
      <c r="L30" s="12"/>
      <c r="M30" s="12">
        <v>47229271845</v>
      </c>
      <c r="N30" s="12"/>
      <c r="O30" s="12">
        <v>40991112267</v>
      </c>
      <c r="P30" s="12"/>
      <c r="Q30" s="12">
        <f t="shared" si="0"/>
        <v>6238159578</v>
      </c>
    </row>
    <row r="31" spans="1:17">
      <c r="A31" s="1" t="s">
        <v>61</v>
      </c>
      <c r="C31" s="12">
        <v>0</v>
      </c>
      <c r="D31" s="12"/>
      <c r="E31" s="12">
        <v>0</v>
      </c>
      <c r="F31" s="12"/>
      <c r="G31" s="12">
        <v>0</v>
      </c>
      <c r="H31" s="12"/>
      <c r="I31" s="12">
        <f t="shared" si="1"/>
        <v>0</v>
      </c>
      <c r="J31" s="12"/>
      <c r="K31" s="12">
        <v>94425</v>
      </c>
      <c r="L31" s="12"/>
      <c r="M31" s="12">
        <v>4143120407</v>
      </c>
      <c r="N31" s="12"/>
      <c r="O31" s="12">
        <v>3299290466</v>
      </c>
      <c r="P31" s="12"/>
      <c r="Q31" s="12">
        <f t="shared" si="0"/>
        <v>843829941</v>
      </c>
    </row>
    <row r="32" spans="1:17">
      <c r="A32" s="1" t="s">
        <v>21</v>
      </c>
      <c r="C32" s="12">
        <v>0</v>
      </c>
      <c r="D32" s="12"/>
      <c r="E32" s="12">
        <v>0</v>
      </c>
      <c r="F32" s="12"/>
      <c r="G32" s="12">
        <v>0</v>
      </c>
      <c r="H32" s="12"/>
      <c r="I32" s="12">
        <f t="shared" si="1"/>
        <v>0</v>
      </c>
      <c r="J32" s="12"/>
      <c r="K32" s="12">
        <v>64491</v>
      </c>
      <c r="L32" s="12"/>
      <c r="M32" s="12">
        <v>5506711694</v>
      </c>
      <c r="N32" s="12"/>
      <c r="O32" s="12">
        <v>5477966954</v>
      </c>
      <c r="P32" s="12"/>
      <c r="Q32" s="12">
        <f t="shared" si="0"/>
        <v>28744740</v>
      </c>
    </row>
    <row r="33" spans="1:17">
      <c r="A33" s="1" t="s">
        <v>44</v>
      </c>
      <c r="C33" s="12">
        <v>0</v>
      </c>
      <c r="D33" s="12"/>
      <c r="E33" s="12">
        <v>0</v>
      </c>
      <c r="F33" s="12"/>
      <c r="G33" s="12">
        <v>0</v>
      </c>
      <c r="H33" s="12"/>
      <c r="I33" s="12">
        <f t="shared" si="1"/>
        <v>0</v>
      </c>
      <c r="J33" s="12"/>
      <c r="K33" s="12">
        <v>207427</v>
      </c>
      <c r="L33" s="12"/>
      <c r="M33" s="12">
        <v>5791956058</v>
      </c>
      <c r="N33" s="12"/>
      <c r="O33" s="12">
        <v>4684700630</v>
      </c>
      <c r="P33" s="12"/>
      <c r="Q33" s="12">
        <f t="shared" si="0"/>
        <v>1107255428</v>
      </c>
    </row>
    <row r="34" spans="1:17">
      <c r="A34" s="1" t="s">
        <v>198</v>
      </c>
      <c r="C34" s="12">
        <v>0</v>
      </c>
      <c r="D34" s="12"/>
      <c r="E34" s="12">
        <v>0</v>
      </c>
      <c r="F34" s="12"/>
      <c r="G34" s="12">
        <v>0</v>
      </c>
      <c r="H34" s="12"/>
      <c r="I34" s="12">
        <f t="shared" si="1"/>
        <v>0</v>
      </c>
      <c r="J34" s="12"/>
      <c r="K34" s="12">
        <v>22974565</v>
      </c>
      <c r="L34" s="12"/>
      <c r="M34" s="12">
        <v>167605626385</v>
      </c>
      <c r="N34" s="12"/>
      <c r="O34" s="12">
        <v>121840016914</v>
      </c>
      <c r="P34" s="12"/>
      <c r="Q34" s="12">
        <f t="shared" si="0"/>
        <v>45765609471</v>
      </c>
    </row>
    <row r="35" spans="1:17">
      <c r="A35" s="1" t="s">
        <v>199</v>
      </c>
      <c r="C35" s="12">
        <v>0</v>
      </c>
      <c r="D35" s="12"/>
      <c r="E35" s="12">
        <v>0</v>
      </c>
      <c r="F35" s="12"/>
      <c r="G35" s="12">
        <v>0</v>
      </c>
      <c r="H35" s="12"/>
      <c r="I35" s="12">
        <f t="shared" si="1"/>
        <v>0</v>
      </c>
      <c r="J35" s="12"/>
      <c r="K35" s="12">
        <v>2167673</v>
      </c>
      <c r="L35" s="12"/>
      <c r="M35" s="12">
        <v>4190778006</v>
      </c>
      <c r="N35" s="12"/>
      <c r="O35" s="12">
        <v>4749371543</v>
      </c>
      <c r="P35" s="12"/>
      <c r="Q35" s="12">
        <f t="shared" si="0"/>
        <v>-558593537</v>
      </c>
    </row>
    <row r="36" spans="1:17">
      <c r="A36" s="1" t="s">
        <v>38</v>
      </c>
      <c r="C36" s="12">
        <v>0</v>
      </c>
      <c r="D36" s="12"/>
      <c r="E36" s="12">
        <v>0</v>
      </c>
      <c r="F36" s="12"/>
      <c r="G36" s="12">
        <v>0</v>
      </c>
      <c r="H36" s="12"/>
      <c r="I36" s="12">
        <f t="shared" si="1"/>
        <v>0</v>
      </c>
      <c r="J36" s="12"/>
      <c r="K36" s="12">
        <v>3021867</v>
      </c>
      <c r="L36" s="12"/>
      <c r="M36" s="12">
        <v>13801323700</v>
      </c>
      <c r="N36" s="12"/>
      <c r="O36" s="12">
        <v>16280134890</v>
      </c>
      <c r="P36" s="12"/>
      <c r="Q36" s="12">
        <f t="shared" si="0"/>
        <v>-2478811190</v>
      </c>
    </row>
    <row r="37" spans="1:17">
      <c r="A37" s="1" t="s">
        <v>56</v>
      </c>
      <c r="C37" s="12">
        <v>0</v>
      </c>
      <c r="D37" s="12"/>
      <c r="E37" s="12">
        <v>0</v>
      </c>
      <c r="F37" s="12"/>
      <c r="G37" s="12">
        <v>0</v>
      </c>
      <c r="H37" s="12"/>
      <c r="I37" s="12">
        <f t="shared" si="1"/>
        <v>0</v>
      </c>
      <c r="J37" s="12"/>
      <c r="K37" s="12">
        <v>1777221</v>
      </c>
      <c r="L37" s="12"/>
      <c r="M37" s="12">
        <v>9411090029</v>
      </c>
      <c r="N37" s="12"/>
      <c r="O37" s="12">
        <v>9538124527</v>
      </c>
      <c r="P37" s="12"/>
      <c r="Q37" s="12">
        <f t="shared" si="0"/>
        <v>-127034498</v>
      </c>
    </row>
    <row r="38" spans="1:17">
      <c r="A38" s="1" t="s">
        <v>33</v>
      </c>
      <c r="C38" s="12">
        <v>0</v>
      </c>
      <c r="D38" s="12"/>
      <c r="E38" s="12">
        <v>0</v>
      </c>
      <c r="F38" s="12"/>
      <c r="G38" s="12">
        <v>0</v>
      </c>
      <c r="H38" s="12"/>
      <c r="I38" s="12">
        <f t="shared" si="1"/>
        <v>0</v>
      </c>
      <c r="J38" s="12"/>
      <c r="K38" s="12">
        <v>852396</v>
      </c>
      <c r="L38" s="12"/>
      <c r="M38" s="12">
        <v>19545960845</v>
      </c>
      <c r="N38" s="12"/>
      <c r="O38" s="12">
        <v>24233473090</v>
      </c>
      <c r="P38" s="12"/>
      <c r="Q38" s="12">
        <f t="shared" si="0"/>
        <v>-4687512245</v>
      </c>
    </row>
    <row r="39" spans="1:17">
      <c r="A39" s="1" t="s">
        <v>200</v>
      </c>
      <c r="C39" s="12">
        <v>0</v>
      </c>
      <c r="D39" s="12"/>
      <c r="E39" s="12">
        <v>0</v>
      </c>
      <c r="F39" s="12"/>
      <c r="G39" s="12">
        <v>0</v>
      </c>
      <c r="H39" s="12"/>
      <c r="I39" s="12">
        <f t="shared" si="1"/>
        <v>0</v>
      </c>
      <c r="J39" s="12"/>
      <c r="K39" s="12">
        <v>3000000</v>
      </c>
      <c r="L39" s="12"/>
      <c r="M39" s="12">
        <v>81871117544</v>
      </c>
      <c r="N39" s="12"/>
      <c r="O39" s="12">
        <v>75597502500</v>
      </c>
      <c r="P39" s="12"/>
      <c r="Q39" s="12">
        <f t="shared" si="0"/>
        <v>6273615044</v>
      </c>
    </row>
    <row r="40" spans="1:17">
      <c r="A40" s="1" t="s">
        <v>201</v>
      </c>
      <c r="C40" s="12">
        <v>0</v>
      </c>
      <c r="D40" s="12"/>
      <c r="E40" s="12">
        <v>0</v>
      </c>
      <c r="F40" s="12"/>
      <c r="G40" s="12">
        <v>0</v>
      </c>
      <c r="H40" s="12"/>
      <c r="I40" s="12">
        <f t="shared" si="1"/>
        <v>0</v>
      </c>
      <c r="J40" s="12"/>
      <c r="K40" s="12">
        <v>1125000</v>
      </c>
      <c r="L40" s="12"/>
      <c r="M40" s="12">
        <v>14181196063</v>
      </c>
      <c r="N40" s="12"/>
      <c r="O40" s="12">
        <v>12398622736</v>
      </c>
      <c r="P40" s="12"/>
      <c r="Q40" s="12">
        <f t="shared" si="0"/>
        <v>1782573327</v>
      </c>
    </row>
    <row r="41" spans="1:17">
      <c r="A41" s="1" t="s">
        <v>39</v>
      </c>
      <c r="C41" s="12">
        <v>0</v>
      </c>
      <c r="D41" s="12"/>
      <c r="E41" s="12">
        <v>0</v>
      </c>
      <c r="F41" s="12"/>
      <c r="G41" s="12">
        <v>0</v>
      </c>
      <c r="H41" s="12"/>
      <c r="I41" s="12">
        <f t="shared" si="1"/>
        <v>0</v>
      </c>
      <c r="J41" s="12"/>
      <c r="K41" s="12">
        <v>303934</v>
      </c>
      <c r="L41" s="12"/>
      <c r="M41" s="12">
        <v>6161335700</v>
      </c>
      <c r="N41" s="12"/>
      <c r="O41" s="12">
        <v>5580259698</v>
      </c>
      <c r="P41" s="12"/>
      <c r="Q41" s="12">
        <f t="shared" si="0"/>
        <v>581076002</v>
      </c>
    </row>
    <row r="42" spans="1:17">
      <c r="A42" s="1" t="s">
        <v>202</v>
      </c>
      <c r="C42" s="12">
        <v>0</v>
      </c>
      <c r="D42" s="12"/>
      <c r="E42" s="12">
        <v>0</v>
      </c>
      <c r="F42" s="12"/>
      <c r="G42" s="12">
        <v>0</v>
      </c>
      <c r="H42" s="12"/>
      <c r="I42" s="12">
        <f t="shared" si="1"/>
        <v>0</v>
      </c>
      <c r="J42" s="12"/>
      <c r="K42" s="12">
        <v>725337</v>
      </c>
      <c r="L42" s="12"/>
      <c r="M42" s="12">
        <v>7965650934</v>
      </c>
      <c r="N42" s="12"/>
      <c r="O42" s="12">
        <v>7965650934</v>
      </c>
      <c r="P42" s="12"/>
      <c r="Q42" s="12">
        <f t="shared" si="0"/>
        <v>0</v>
      </c>
    </row>
    <row r="43" spans="1:17">
      <c r="A43" s="1" t="s">
        <v>16</v>
      </c>
      <c r="C43" s="12">
        <v>0</v>
      </c>
      <c r="D43" s="12"/>
      <c r="E43" s="12">
        <v>0</v>
      </c>
      <c r="F43" s="12"/>
      <c r="G43" s="12">
        <v>0</v>
      </c>
      <c r="H43" s="12"/>
      <c r="I43" s="12">
        <f t="shared" si="1"/>
        <v>0</v>
      </c>
      <c r="J43" s="12"/>
      <c r="K43" s="12">
        <v>2982899</v>
      </c>
      <c r="L43" s="12"/>
      <c r="M43" s="12">
        <v>7639475062</v>
      </c>
      <c r="N43" s="12"/>
      <c r="O43" s="12">
        <v>8957001392</v>
      </c>
      <c r="P43" s="12"/>
      <c r="Q43" s="12">
        <f t="shared" si="0"/>
        <v>-1317526330</v>
      </c>
    </row>
    <row r="44" spans="1:17">
      <c r="A44" s="1" t="s">
        <v>203</v>
      </c>
      <c r="C44" s="12">
        <v>0</v>
      </c>
      <c r="D44" s="12"/>
      <c r="E44" s="12">
        <v>0</v>
      </c>
      <c r="F44" s="12"/>
      <c r="G44" s="12">
        <v>0</v>
      </c>
      <c r="H44" s="12"/>
      <c r="I44" s="12">
        <f t="shared" si="1"/>
        <v>0</v>
      </c>
      <c r="J44" s="12"/>
      <c r="K44" s="12">
        <v>824772</v>
      </c>
      <c r="L44" s="12"/>
      <c r="M44" s="12">
        <v>152197541404</v>
      </c>
      <c r="N44" s="12"/>
      <c r="O44" s="12">
        <v>153092911659</v>
      </c>
      <c r="P44" s="12"/>
      <c r="Q44" s="12">
        <f t="shared" si="0"/>
        <v>-895370255</v>
      </c>
    </row>
    <row r="45" spans="1:17">
      <c r="A45" s="1" t="s">
        <v>179</v>
      </c>
      <c r="C45" s="12">
        <v>0</v>
      </c>
      <c r="D45" s="12"/>
      <c r="E45" s="12">
        <v>0</v>
      </c>
      <c r="F45" s="12"/>
      <c r="G45" s="12">
        <v>0</v>
      </c>
      <c r="H45" s="12"/>
      <c r="I45" s="12">
        <f t="shared" si="1"/>
        <v>0</v>
      </c>
      <c r="J45" s="12"/>
      <c r="K45" s="12">
        <v>2440852</v>
      </c>
      <c r="L45" s="12"/>
      <c r="M45" s="12">
        <v>77820789644</v>
      </c>
      <c r="N45" s="12"/>
      <c r="O45" s="12">
        <v>53257920026</v>
      </c>
      <c r="P45" s="12"/>
      <c r="Q45" s="12">
        <f t="shared" si="0"/>
        <v>24562869618</v>
      </c>
    </row>
    <row r="46" spans="1:17">
      <c r="A46" s="1" t="s">
        <v>50</v>
      </c>
      <c r="C46" s="12">
        <v>0</v>
      </c>
      <c r="D46" s="12"/>
      <c r="E46" s="12">
        <v>0</v>
      </c>
      <c r="F46" s="12"/>
      <c r="G46" s="12">
        <v>0</v>
      </c>
      <c r="H46" s="12"/>
      <c r="I46" s="12">
        <f t="shared" si="1"/>
        <v>0</v>
      </c>
      <c r="J46" s="12"/>
      <c r="K46" s="12">
        <v>2532786</v>
      </c>
      <c r="L46" s="12"/>
      <c r="M46" s="12">
        <v>29079081639</v>
      </c>
      <c r="N46" s="12"/>
      <c r="O46" s="12">
        <v>29532807664</v>
      </c>
      <c r="P46" s="12"/>
      <c r="Q46" s="12">
        <f t="shared" si="0"/>
        <v>-453726025</v>
      </c>
    </row>
    <row r="47" spans="1:17">
      <c r="A47" s="1" t="s">
        <v>22</v>
      </c>
      <c r="C47" s="12">
        <v>0</v>
      </c>
      <c r="D47" s="12"/>
      <c r="E47" s="12">
        <v>0</v>
      </c>
      <c r="F47" s="12"/>
      <c r="G47" s="12">
        <v>0</v>
      </c>
      <c r="H47" s="12"/>
      <c r="I47" s="12">
        <f t="shared" si="1"/>
        <v>0</v>
      </c>
      <c r="J47" s="12"/>
      <c r="K47" s="12">
        <v>87849</v>
      </c>
      <c r="L47" s="12"/>
      <c r="M47" s="12">
        <v>4806380456</v>
      </c>
      <c r="N47" s="12"/>
      <c r="O47" s="12">
        <v>4019629515</v>
      </c>
      <c r="P47" s="12"/>
      <c r="Q47" s="12">
        <f t="shared" si="0"/>
        <v>786750941</v>
      </c>
    </row>
    <row r="48" spans="1:17">
      <c r="A48" s="1" t="s">
        <v>45</v>
      </c>
      <c r="C48" s="12">
        <v>0</v>
      </c>
      <c r="D48" s="12"/>
      <c r="E48" s="12">
        <v>0</v>
      </c>
      <c r="F48" s="12"/>
      <c r="G48" s="12">
        <v>0</v>
      </c>
      <c r="H48" s="12"/>
      <c r="I48" s="12">
        <f t="shared" si="1"/>
        <v>0</v>
      </c>
      <c r="J48" s="12"/>
      <c r="K48" s="12">
        <v>334084</v>
      </c>
      <c r="L48" s="12"/>
      <c r="M48" s="12">
        <v>4636029407</v>
      </c>
      <c r="N48" s="12"/>
      <c r="O48" s="12">
        <v>6478260443</v>
      </c>
      <c r="P48" s="12"/>
      <c r="Q48" s="12">
        <f t="shared" si="0"/>
        <v>-1842231036</v>
      </c>
    </row>
    <row r="49" spans="1:17">
      <c r="A49" s="1" t="s">
        <v>48</v>
      </c>
      <c r="C49" s="12">
        <v>0</v>
      </c>
      <c r="D49" s="12"/>
      <c r="E49" s="12">
        <v>0</v>
      </c>
      <c r="F49" s="12"/>
      <c r="G49" s="12">
        <v>0</v>
      </c>
      <c r="H49" s="12"/>
      <c r="I49" s="12">
        <f t="shared" si="1"/>
        <v>0</v>
      </c>
      <c r="J49" s="12"/>
      <c r="K49" s="12">
        <v>2713032</v>
      </c>
      <c r="L49" s="12"/>
      <c r="M49" s="12">
        <v>15245746239</v>
      </c>
      <c r="N49" s="12"/>
      <c r="O49" s="12">
        <v>6899661512</v>
      </c>
      <c r="P49" s="12"/>
      <c r="Q49" s="12">
        <f t="shared" si="0"/>
        <v>8346084727</v>
      </c>
    </row>
    <row r="50" spans="1:17">
      <c r="A50" s="1" t="s">
        <v>160</v>
      </c>
      <c r="C50" s="12">
        <v>0</v>
      </c>
      <c r="D50" s="12"/>
      <c r="E50" s="12">
        <v>0</v>
      </c>
      <c r="F50" s="12"/>
      <c r="G50" s="12">
        <v>0</v>
      </c>
      <c r="H50" s="12"/>
      <c r="I50" s="12">
        <f t="shared" si="1"/>
        <v>0</v>
      </c>
      <c r="J50" s="12"/>
      <c r="K50" s="12">
        <v>1845682</v>
      </c>
      <c r="L50" s="12"/>
      <c r="M50" s="12">
        <v>40799797113</v>
      </c>
      <c r="N50" s="12"/>
      <c r="O50" s="12">
        <v>37244413899</v>
      </c>
      <c r="P50" s="12"/>
      <c r="Q50" s="12">
        <f t="shared" si="0"/>
        <v>3555383214</v>
      </c>
    </row>
    <row r="51" spans="1:17">
      <c r="A51" s="1" t="s">
        <v>204</v>
      </c>
      <c r="C51" s="12">
        <v>0</v>
      </c>
      <c r="D51" s="12"/>
      <c r="E51" s="12">
        <v>0</v>
      </c>
      <c r="F51" s="12"/>
      <c r="G51" s="12">
        <v>0</v>
      </c>
      <c r="H51" s="12"/>
      <c r="I51" s="12">
        <f t="shared" si="1"/>
        <v>0</v>
      </c>
      <c r="J51" s="12"/>
      <c r="K51" s="12">
        <v>417248</v>
      </c>
      <c r="L51" s="12"/>
      <c r="M51" s="12">
        <v>17884683148</v>
      </c>
      <c r="N51" s="12"/>
      <c r="O51" s="12">
        <v>14305257763</v>
      </c>
      <c r="P51" s="12"/>
      <c r="Q51" s="12">
        <f t="shared" si="0"/>
        <v>3579425385</v>
      </c>
    </row>
    <row r="52" spans="1:17">
      <c r="A52" s="1" t="s">
        <v>49</v>
      </c>
      <c r="C52" s="12">
        <v>0</v>
      </c>
      <c r="D52" s="12"/>
      <c r="E52" s="12">
        <v>0</v>
      </c>
      <c r="F52" s="12"/>
      <c r="G52" s="12">
        <v>0</v>
      </c>
      <c r="H52" s="12"/>
      <c r="I52" s="12">
        <f t="shared" si="1"/>
        <v>0</v>
      </c>
      <c r="J52" s="12"/>
      <c r="K52" s="12">
        <v>6699251</v>
      </c>
      <c r="L52" s="12"/>
      <c r="M52" s="12">
        <v>38227414008</v>
      </c>
      <c r="N52" s="12"/>
      <c r="O52" s="12">
        <v>39223809609</v>
      </c>
      <c r="P52" s="12"/>
      <c r="Q52" s="12">
        <f t="shared" si="0"/>
        <v>-996395601</v>
      </c>
    </row>
    <row r="53" spans="1:17">
      <c r="A53" s="1" t="s">
        <v>205</v>
      </c>
      <c r="C53" s="12">
        <v>0</v>
      </c>
      <c r="D53" s="12"/>
      <c r="E53" s="12">
        <v>0</v>
      </c>
      <c r="F53" s="12"/>
      <c r="G53" s="12">
        <v>0</v>
      </c>
      <c r="H53" s="12"/>
      <c r="I53" s="12">
        <f t="shared" si="1"/>
        <v>0</v>
      </c>
      <c r="J53" s="12"/>
      <c r="K53" s="12">
        <v>18184000</v>
      </c>
      <c r="L53" s="12"/>
      <c r="M53" s="12">
        <v>43773531375</v>
      </c>
      <c r="N53" s="12"/>
      <c r="O53" s="12">
        <v>43773531375</v>
      </c>
      <c r="P53" s="12"/>
      <c r="Q53" s="12">
        <f t="shared" si="0"/>
        <v>0</v>
      </c>
    </row>
    <row r="54" spans="1:17">
      <c r="A54" s="1" t="s">
        <v>206</v>
      </c>
      <c r="C54" s="12">
        <v>0</v>
      </c>
      <c r="D54" s="12"/>
      <c r="E54" s="12">
        <v>0</v>
      </c>
      <c r="F54" s="12"/>
      <c r="G54" s="12">
        <v>0</v>
      </c>
      <c r="H54" s="12"/>
      <c r="I54" s="12">
        <f t="shared" si="1"/>
        <v>0</v>
      </c>
      <c r="J54" s="12"/>
      <c r="K54" s="12">
        <v>625000</v>
      </c>
      <c r="L54" s="12"/>
      <c r="M54" s="12">
        <v>15314583105</v>
      </c>
      <c r="N54" s="12"/>
      <c r="O54" s="12">
        <v>8445161250</v>
      </c>
      <c r="P54" s="12"/>
      <c r="Q54" s="12">
        <f t="shared" si="0"/>
        <v>6869421855</v>
      </c>
    </row>
    <row r="55" spans="1:17">
      <c r="A55" s="1" t="s">
        <v>58</v>
      </c>
      <c r="C55" s="12">
        <v>0</v>
      </c>
      <c r="D55" s="12"/>
      <c r="E55" s="12">
        <v>0</v>
      </c>
      <c r="F55" s="12"/>
      <c r="G55" s="12">
        <v>0</v>
      </c>
      <c r="H55" s="12"/>
      <c r="I55" s="12">
        <f t="shared" si="1"/>
        <v>0</v>
      </c>
      <c r="J55" s="12"/>
      <c r="K55" s="12">
        <v>142581</v>
      </c>
      <c r="L55" s="12"/>
      <c r="M55" s="12">
        <v>4250662337</v>
      </c>
      <c r="N55" s="12"/>
      <c r="O55" s="12">
        <v>3502213624</v>
      </c>
      <c r="P55" s="12"/>
      <c r="Q55" s="12">
        <f t="shared" si="0"/>
        <v>748448713</v>
      </c>
    </row>
    <row r="56" spans="1:17">
      <c r="A56" s="1" t="s">
        <v>46</v>
      </c>
      <c r="C56" s="12">
        <v>0</v>
      </c>
      <c r="D56" s="12"/>
      <c r="E56" s="12">
        <v>0</v>
      </c>
      <c r="F56" s="12"/>
      <c r="G56" s="12">
        <v>0</v>
      </c>
      <c r="H56" s="12"/>
      <c r="I56" s="12">
        <f t="shared" si="1"/>
        <v>0</v>
      </c>
      <c r="J56" s="12"/>
      <c r="K56" s="12">
        <v>6115748</v>
      </c>
      <c r="L56" s="12"/>
      <c r="M56" s="12">
        <v>24308212228</v>
      </c>
      <c r="N56" s="12"/>
      <c r="O56" s="12">
        <v>24694357156</v>
      </c>
      <c r="P56" s="12"/>
      <c r="Q56" s="12">
        <f t="shared" si="0"/>
        <v>-386144928</v>
      </c>
    </row>
    <row r="57" spans="1:17">
      <c r="A57" s="1" t="s">
        <v>117</v>
      </c>
      <c r="C57" s="12">
        <v>74129</v>
      </c>
      <c r="D57" s="12"/>
      <c r="E57" s="12">
        <v>74129000000</v>
      </c>
      <c r="F57" s="12"/>
      <c r="G57" s="12">
        <v>60700647011</v>
      </c>
      <c r="H57" s="12"/>
      <c r="I57" s="12">
        <f t="shared" si="1"/>
        <v>13428352989</v>
      </c>
      <c r="J57" s="12"/>
      <c r="K57" s="12">
        <v>172426</v>
      </c>
      <c r="L57" s="12"/>
      <c r="M57" s="12">
        <v>161969405798</v>
      </c>
      <c r="N57" s="12"/>
      <c r="O57" s="12">
        <v>141191298437</v>
      </c>
      <c r="P57" s="12"/>
      <c r="Q57" s="12">
        <f t="shared" si="0"/>
        <v>20778107361</v>
      </c>
    </row>
    <row r="58" spans="1:17">
      <c r="A58" s="1" t="s">
        <v>119</v>
      </c>
      <c r="C58" s="12">
        <v>10417</v>
      </c>
      <c r="D58" s="12"/>
      <c r="E58" s="12">
        <v>9998507443</v>
      </c>
      <c r="F58" s="12"/>
      <c r="G58" s="12">
        <v>10041311809</v>
      </c>
      <c r="H58" s="12"/>
      <c r="I58" s="12">
        <f t="shared" si="1"/>
        <v>-42804366</v>
      </c>
      <c r="J58" s="12"/>
      <c r="K58" s="12">
        <v>10417</v>
      </c>
      <c r="L58" s="12"/>
      <c r="M58" s="12">
        <v>9998507443</v>
      </c>
      <c r="N58" s="12"/>
      <c r="O58" s="12">
        <v>10041311809</v>
      </c>
      <c r="P58" s="12"/>
      <c r="Q58" s="12">
        <f t="shared" si="0"/>
        <v>-42804366</v>
      </c>
    </row>
    <row r="59" spans="1:17">
      <c r="A59" s="1" t="s">
        <v>88</v>
      </c>
      <c r="C59" s="12">
        <v>54500</v>
      </c>
      <c r="D59" s="12"/>
      <c r="E59" s="12">
        <v>54500000000</v>
      </c>
      <c r="F59" s="12"/>
      <c r="G59" s="12">
        <v>47461441054</v>
      </c>
      <c r="H59" s="12"/>
      <c r="I59" s="12">
        <f t="shared" si="1"/>
        <v>7038558946</v>
      </c>
      <c r="J59" s="12"/>
      <c r="K59" s="12">
        <v>54500</v>
      </c>
      <c r="L59" s="12"/>
      <c r="M59" s="12">
        <v>54500000000</v>
      </c>
      <c r="N59" s="12"/>
      <c r="O59" s="12">
        <v>47461441054</v>
      </c>
      <c r="P59" s="12"/>
      <c r="Q59" s="12">
        <f t="shared" si="0"/>
        <v>7038558946</v>
      </c>
    </row>
    <row r="60" spans="1:17">
      <c r="A60" s="1" t="s">
        <v>91</v>
      </c>
      <c r="C60" s="12">
        <v>3100</v>
      </c>
      <c r="D60" s="12"/>
      <c r="E60" s="12">
        <v>3035372741</v>
      </c>
      <c r="F60" s="12"/>
      <c r="G60" s="12">
        <v>2641310176</v>
      </c>
      <c r="H60" s="12"/>
      <c r="I60" s="12">
        <f t="shared" si="1"/>
        <v>394062565</v>
      </c>
      <c r="J60" s="12"/>
      <c r="K60" s="12">
        <v>8500</v>
      </c>
      <c r="L60" s="12"/>
      <c r="M60" s="12">
        <v>8050847524</v>
      </c>
      <c r="N60" s="12"/>
      <c r="O60" s="12">
        <v>7242302095</v>
      </c>
      <c r="P60" s="12"/>
      <c r="Q60" s="12">
        <f t="shared" si="0"/>
        <v>808545429</v>
      </c>
    </row>
    <row r="61" spans="1:17">
      <c r="A61" s="1" t="s">
        <v>118</v>
      </c>
      <c r="C61" s="12">
        <v>30000</v>
      </c>
      <c r="D61" s="12"/>
      <c r="E61" s="12">
        <v>30000000000</v>
      </c>
      <c r="F61" s="12"/>
      <c r="G61" s="12">
        <v>25864687124</v>
      </c>
      <c r="H61" s="12"/>
      <c r="I61" s="12">
        <f t="shared" si="1"/>
        <v>4135312876</v>
      </c>
      <c r="J61" s="12"/>
      <c r="K61" s="12">
        <v>30000</v>
      </c>
      <c r="L61" s="12"/>
      <c r="M61" s="12">
        <v>30000000000</v>
      </c>
      <c r="N61" s="12"/>
      <c r="O61" s="12">
        <v>25864687124</v>
      </c>
      <c r="P61" s="12"/>
      <c r="Q61" s="12">
        <f t="shared" si="0"/>
        <v>4135312876</v>
      </c>
    </row>
    <row r="62" spans="1:17">
      <c r="A62" s="1" t="s">
        <v>115</v>
      </c>
      <c r="C62" s="12">
        <v>130000</v>
      </c>
      <c r="D62" s="12"/>
      <c r="E62" s="12">
        <v>130000000000</v>
      </c>
      <c r="F62" s="12"/>
      <c r="G62" s="12">
        <v>119739741358</v>
      </c>
      <c r="H62" s="12"/>
      <c r="I62" s="12">
        <f t="shared" si="1"/>
        <v>10260258642</v>
      </c>
      <c r="J62" s="12"/>
      <c r="K62" s="12">
        <v>130000</v>
      </c>
      <c r="L62" s="12"/>
      <c r="M62" s="12">
        <v>130000000000</v>
      </c>
      <c r="N62" s="12"/>
      <c r="O62" s="12">
        <v>119739741358</v>
      </c>
      <c r="P62" s="12"/>
      <c r="Q62" s="12">
        <f t="shared" si="0"/>
        <v>10260258642</v>
      </c>
    </row>
    <row r="63" spans="1:17">
      <c r="A63" s="1" t="s">
        <v>207</v>
      </c>
      <c r="C63" s="12">
        <v>0</v>
      </c>
      <c r="D63" s="12"/>
      <c r="E63" s="12">
        <v>0</v>
      </c>
      <c r="F63" s="12"/>
      <c r="G63" s="12">
        <v>0</v>
      </c>
      <c r="H63" s="12"/>
      <c r="I63" s="12">
        <f t="shared" si="1"/>
        <v>0</v>
      </c>
      <c r="J63" s="12"/>
      <c r="K63" s="12">
        <v>54020</v>
      </c>
      <c r="L63" s="12"/>
      <c r="M63" s="12">
        <v>54020000000</v>
      </c>
      <c r="N63" s="12"/>
      <c r="O63" s="12">
        <v>50010514961</v>
      </c>
      <c r="P63" s="12"/>
      <c r="Q63" s="12">
        <f t="shared" si="0"/>
        <v>4009485039</v>
      </c>
    </row>
    <row r="64" spans="1:17">
      <c r="A64" s="1" t="s">
        <v>208</v>
      </c>
      <c r="C64" s="12">
        <v>0</v>
      </c>
      <c r="D64" s="12"/>
      <c r="E64" s="12">
        <v>0</v>
      </c>
      <c r="F64" s="12"/>
      <c r="G64" s="12">
        <v>0</v>
      </c>
      <c r="H64" s="12"/>
      <c r="I64" s="12">
        <f t="shared" si="1"/>
        <v>0</v>
      </c>
      <c r="J64" s="12"/>
      <c r="K64" s="12">
        <v>186529</v>
      </c>
      <c r="L64" s="12"/>
      <c r="M64" s="12">
        <v>186529000000</v>
      </c>
      <c r="N64" s="12"/>
      <c r="O64" s="12">
        <v>180372554477</v>
      </c>
      <c r="P64" s="12"/>
      <c r="Q64" s="12">
        <f t="shared" si="0"/>
        <v>6156445523</v>
      </c>
    </row>
    <row r="65" spans="1:20">
      <c r="A65" s="1" t="s">
        <v>209</v>
      </c>
      <c r="C65" s="12">
        <v>0</v>
      </c>
      <c r="D65" s="12"/>
      <c r="E65" s="12">
        <v>0</v>
      </c>
      <c r="F65" s="12"/>
      <c r="G65" s="12">
        <v>0</v>
      </c>
      <c r="H65" s="12"/>
      <c r="I65" s="12">
        <f t="shared" si="1"/>
        <v>0</v>
      </c>
      <c r="J65" s="12"/>
      <c r="K65" s="12">
        <v>148164</v>
      </c>
      <c r="L65" s="12"/>
      <c r="M65" s="12">
        <v>147409958611</v>
      </c>
      <c r="N65" s="12"/>
      <c r="O65" s="12">
        <v>132817600114</v>
      </c>
      <c r="P65" s="12"/>
      <c r="Q65" s="12">
        <f t="shared" si="0"/>
        <v>14592358497</v>
      </c>
    </row>
    <row r="66" spans="1:20">
      <c r="A66" s="1" t="s">
        <v>82</v>
      </c>
      <c r="C66" s="12">
        <v>0</v>
      </c>
      <c r="D66" s="12"/>
      <c r="E66" s="12">
        <v>0</v>
      </c>
      <c r="F66" s="12"/>
      <c r="G66" s="12">
        <v>0</v>
      </c>
      <c r="H66" s="12"/>
      <c r="I66" s="12">
        <f t="shared" si="1"/>
        <v>0</v>
      </c>
      <c r="J66" s="12"/>
      <c r="K66" s="12">
        <v>253800</v>
      </c>
      <c r="L66" s="12"/>
      <c r="M66" s="12">
        <v>154675310037</v>
      </c>
      <c r="N66" s="12"/>
      <c r="O66" s="12">
        <v>141665782422</v>
      </c>
      <c r="P66" s="12"/>
      <c r="Q66" s="12">
        <f t="shared" si="0"/>
        <v>13009527615</v>
      </c>
    </row>
    <row r="67" spans="1:20">
      <c r="A67" s="1" t="s">
        <v>210</v>
      </c>
      <c r="C67" s="12">
        <v>0</v>
      </c>
      <c r="D67" s="12"/>
      <c r="E67" s="12">
        <v>0</v>
      </c>
      <c r="F67" s="12"/>
      <c r="G67" s="12">
        <v>0</v>
      </c>
      <c r="H67" s="12"/>
      <c r="I67" s="12">
        <f t="shared" si="1"/>
        <v>0</v>
      </c>
      <c r="J67" s="12"/>
      <c r="K67" s="12">
        <v>50907</v>
      </c>
      <c r="L67" s="12"/>
      <c r="M67" s="12">
        <v>50907000000</v>
      </c>
      <c r="N67" s="12"/>
      <c r="O67" s="12">
        <v>50009408889</v>
      </c>
      <c r="P67" s="12"/>
      <c r="Q67" s="12">
        <f t="shared" si="0"/>
        <v>897591111</v>
      </c>
    </row>
    <row r="68" spans="1:20">
      <c r="A68" s="1" t="s">
        <v>211</v>
      </c>
      <c r="C68" s="12">
        <v>0</v>
      </c>
      <c r="D68" s="12"/>
      <c r="E68" s="12">
        <v>0</v>
      </c>
      <c r="F68" s="12"/>
      <c r="G68" s="12">
        <v>0</v>
      </c>
      <c r="H68" s="12"/>
      <c r="I68" s="12">
        <f t="shared" si="1"/>
        <v>0</v>
      </c>
      <c r="J68" s="12"/>
      <c r="K68" s="12">
        <v>165000</v>
      </c>
      <c r="L68" s="12"/>
      <c r="M68" s="12">
        <v>161225364141</v>
      </c>
      <c r="N68" s="12"/>
      <c r="O68" s="12">
        <v>151026869051</v>
      </c>
      <c r="P68" s="12"/>
      <c r="Q68" s="12">
        <f t="shared" si="0"/>
        <v>10198495090</v>
      </c>
    </row>
    <row r="69" spans="1:20">
      <c r="A69" s="1" t="s">
        <v>212</v>
      </c>
      <c r="C69" s="12">
        <v>0</v>
      </c>
      <c r="D69" s="12"/>
      <c r="E69" s="12">
        <v>0</v>
      </c>
      <c r="F69" s="12"/>
      <c r="G69" s="12">
        <v>0</v>
      </c>
      <c r="H69" s="12"/>
      <c r="I69" s="12">
        <f t="shared" si="1"/>
        <v>0</v>
      </c>
      <c r="J69" s="12"/>
      <c r="K69" s="12">
        <v>300000</v>
      </c>
      <c r="L69" s="12"/>
      <c r="M69" s="12">
        <v>298045294708</v>
      </c>
      <c r="N69" s="12"/>
      <c r="O69" s="12">
        <v>254353890000</v>
      </c>
      <c r="P69" s="12"/>
      <c r="Q69" s="12">
        <f t="shared" si="0"/>
        <v>43691404708</v>
      </c>
    </row>
    <row r="70" spans="1:20">
      <c r="A70" s="1" t="s">
        <v>213</v>
      </c>
      <c r="C70" s="12">
        <v>0</v>
      </c>
      <c r="D70" s="12"/>
      <c r="E70" s="12">
        <v>0</v>
      </c>
      <c r="F70" s="12"/>
      <c r="G70" s="12">
        <v>0</v>
      </c>
      <c r="H70" s="12"/>
      <c r="I70" s="12">
        <f>E70-G70</f>
        <v>0</v>
      </c>
      <c r="J70" s="12"/>
      <c r="K70" s="12">
        <v>110120</v>
      </c>
      <c r="L70" s="12"/>
      <c r="M70" s="12">
        <v>110120000000</v>
      </c>
      <c r="N70" s="12"/>
      <c r="O70" s="12">
        <v>100153068305</v>
      </c>
      <c r="P70" s="12"/>
      <c r="Q70" s="12">
        <f t="shared" si="0"/>
        <v>9966931695</v>
      </c>
    </row>
    <row r="71" spans="1:20">
      <c r="A71" s="1" t="s">
        <v>214</v>
      </c>
      <c r="C71" s="12">
        <v>0</v>
      </c>
      <c r="D71" s="12"/>
      <c r="E71" s="12">
        <v>0</v>
      </c>
      <c r="F71" s="12"/>
      <c r="G71" s="12">
        <v>0</v>
      </c>
      <c r="H71" s="12"/>
      <c r="I71" s="12">
        <f>E71-G71</f>
        <v>0</v>
      </c>
      <c r="J71" s="12"/>
      <c r="K71" s="12">
        <v>16800</v>
      </c>
      <c r="L71" s="12"/>
      <c r="M71" s="12">
        <v>16800000000</v>
      </c>
      <c r="N71" s="12"/>
      <c r="O71" s="12">
        <v>15885888160</v>
      </c>
      <c r="P71" s="12"/>
      <c r="Q71" s="12">
        <f>M71-O71</f>
        <v>914111840</v>
      </c>
    </row>
    <row r="72" spans="1:20">
      <c r="A72" s="1" t="s">
        <v>215</v>
      </c>
      <c r="C72" s="12">
        <v>0</v>
      </c>
      <c r="D72" s="12"/>
      <c r="E72" s="12">
        <v>0</v>
      </c>
      <c r="F72" s="12"/>
      <c r="G72" s="12">
        <v>0</v>
      </c>
      <c r="H72" s="12"/>
      <c r="I72" s="12">
        <f t="shared" si="1"/>
        <v>0</v>
      </c>
      <c r="J72" s="12"/>
      <c r="K72" s="12">
        <v>111185</v>
      </c>
      <c r="L72" s="12"/>
      <c r="M72" s="12">
        <v>111185000000</v>
      </c>
      <c r="N72" s="12"/>
      <c r="O72" s="12">
        <v>101160011424</v>
      </c>
      <c r="P72" s="12"/>
      <c r="Q72" s="12">
        <f t="shared" si="0"/>
        <v>10024988576</v>
      </c>
    </row>
    <row r="73" spans="1:20">
      <c r="A73" s="1" t="s">
        <v>216</v>
      </c>
      <c r="C73" s="12">
        <v>0</v>
      </c>
      <c r="D73" s="12"/>
      <c r="E73" s="12">
        <v>0</v>
      </c>
      <c r="F73" s="12"/>
      <c r="G73" s="12">
        <v>0</v>
      </c>
      <c r="H73" s="12"/>
      <c r="I73" s="12">
        <f t="shared" ref="I73:I75" si="2">E73-G73</f>
        <v>0</v>
      </c>
      <c r="J73" s="12"/>
      <c r="K73" s="12">
        <v>231244</v>
      </c>
      <c r="L73" s="12"/>
      <c r="M73" s="12">
        <v>230916807221</v>
      </c>
      <c r="N73" s="12"/>
      <c r="O73" s="12">
        <v>203124474279</v>
      </c>
      <c r="P73" s="12"/>
      <c r="Q73" s="12">
        <f t="shared" ref="Q73:Q75" si="3">M73-O73</f>
        <v>27792332942</v>
      </c>
    </row>
    <row r="74" spans="1:20">
      <c r="A74" s="1" t="s">
        <v>217</v>
      </c>
      <c r="C74" s="12">
        <v>0</v>
      </c>
      <c r="D74" s="12"/>
      <c r="E74" s="12">
        <v>0</v>
      </c>
      <c r="F74" s="12"/>
      <c r="G74" s="12">
        <v>0</v>
      </c>
      <c r="H74" s="12"/>
      <c r="I74" s="12">
        <f t="shared" si="2"/>
        <v>0</v>
      </c>
      <c r="J74" s="12"/>
      <c r="K74" s="12">
        <v>15000</v>
      </c>
      <c r="L74" s="12"/>
      <c r="M74" s="12">
        <v>13535796194</v>
      </c>
      <c r="N74" s="12"/>
      <c r="O74" s="12">
        <v>12440994660</v>
      </c>
      <c r="P74" s="12"/>
      <c r="Q74" s="12">
        <f t="shared" si="3"/>
        <v>1094801534</v>
      </c>
    </row>
    <row r="75" spans="1:20">
      <c r="A75" s="1" t="s">
        <v>218</v>
      </c>
      <c r="C75" s="12">
        <v>0</v>
      </c>
      <c r="D75" s="12"/>
      <c r="E75" s="12">
        <v>0</v>
      </c>
      <c r="F75" s="12"/>
      <c r="G75" s="12">
        <v>0</v>
      </c>
      <c r="H75" s="12"/>
      <c r="I75" s="12">
        <f t="shared" si="2"/>
        <v>0</v>
      </c>
      <c r="J75" s="12"/>
      <c r="K75" s="12">
        <v>45000</v>
      </c>
      <c r="L75" s="12"/>
      <c r="M75" s="12">
        <v>43043416211</v>
      </c>
      <c r="N75" s="12"/>
      <c r="O75" s="12">
        <v>40327308000</v>
      </c>
      <c r="P75" s="12"/>
      <c r="Q75" s="12">
        <f t="shared" si="3"/>
        <v>2716108211</v>
      </c>
    </row>
    <row r="76" spans="1:20" ht="24.75" thickBot="1">
      <c r="C76" s="12"/>
      <c r="D76" s="12"/>
      <c r="E76" s="13">
        <f>SUM(E8:E75)</f>
        <v>413661313443</v>
      </c>
      <c r="F76" s="12"/>
      <c r="G76" s="13">
        <f>SUM(G8:G75)</f>
        <v>367003062641</v>
      </c>
      <c r="H76" s="12"/>
      <c r="I76" s="13">
        <f>SUM(I8:I75)</f>
        <v>46658250802</v>
      </c>
      <c r="J76" s="12"/>
      <c r="K76" s="12"/>
      <c r="L76" s="12"/>
      <c r="M76" s="13">
        <f>SUM(M8:M75)</f>
        <v>3564097964610</v>
      </c>
      <c r="N76" s="12"/>
      <c r="O76" s="13">
        <f>SUM(O8:O75)</f>
        <v>3187181035646</v>
      </c>
      <c r="P76" s="12"/>
      <c r="Q76" s="13">
        <f>SUM(Q8:Q75)</f>
        <v>376916928964</v>
      </c>
      <c r="T76" s="3"/>
    </row>
    <row r="77" spans="1:20" ht="24.75" thickTop="1">
      <c r="I77" s="12"/>
      <c r="J77" s="12"/>
      <c r="K77" s="12"/>
      <c r="L77" s="12"/>
      <c r="M77" s="12"/>
      <c r="N77" s="12"/>
      <c r="O77" s="12"/>
      <c r="P77" s="12"/>
      <c r="Q77" s="12"/>
      <c r="T77" s="3"/>
    </row>
    <row r="78" spans="1:20">
      <c r="G78" s="3"/>
      <c r="I78" s="12"/>
      <c r="J78" s="12"/>
      <c r="K78" s="12"/>
      <c r="L78" s="12"/>
      <c r="M78" s="12"/>
      <c r="N78" s="12"/>
      <c r="O78" s="12"/>
      <c r="P78" s="12"/>
      <c r="Q78" s="12"/>
      <c r="T78" s="3"/>
    </row>
    <row r="79" spans="1:20">
      <c r="G79" s="3"/>
      <c r="I79" s="4"/>
      <c r="J79" s="4"/>
      <c r="K79" s="4"/>
      <c r="L79" s="4"/>
      <c r="M79" s="4"/>
      <c r="N79" s="4"/>
      <c r="O79" s="4"/>
      <c r="P79" s="4"/>
      <c r="Q79" s="4"/>
      <c r="T79" s="3"/>
    </row>
    <row r="80" spans="1:20">
      <c r="G80" s="3"/>
      <c r="I80" s="4"/>
      <c r="J80" s="4"/>
      <c r="K80" s="4"/>
      <c r="L80" s="4"/>
      <c r="M80" s="4"/>
      <c r="N80" s="4"/>
      <c r="O80" s="4"/>
      <c r="P80" s="4"/>
      <c r="Q80" s="4"/>
    </row>
    <row r="81" spans="7:17">
      <c r="G81" s="3"/>
      <c r="I81" s="12"/>
      <c r="J81" s="12"/>
      <c r="K81" s="12"/>
      <c r="L81" s="12"/>
      <c r="M81" s="12"/>
      <c r="N81" s="12"/>
      <c r="O81" s="12"/>
      <c r="P81" s="12"/>
      <c r="Q81" s="12"/>
    </row>
    <row r="82" spans="7:17">
      <c r="I82" s="4"/>
      <c r="J82" s="4"/>
      <c r="K82" s="4"/>
      <c r="L82" s="4"/>
      <c r="M82" s="4"/>
      <c r="N82" s="4"/>
      <c r="O82" s="4"/>
      <c r="P82" s="4"/>
      <c r="Q82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78"/>
  <sheetViews>
    <sheetView rightToLeft="1" topLeftCell="A61" workbookViewId="0">
      <selection activeCell="A52" sqref="A52:XFD52"/>
    </sheetView>
  </sheetViews>
  <sheetFormatPr defaultRowHeight="24"/>
  <cols>
    <col min="1" max="1" width="35.7109375" style="1" bestFit="1" customWidth="1"/>
    <col min="2" max="2" width="1" style="1" customWidth="1"/>
    <col min="3" max="3" width="19.140625" style="1" bestFit="1" customWidth="1"/>
    <col min="4" max="4" width="1" style="1" customWidth="1"/>
    <col min="5" max="5" width="20.1406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9.85546875" style="1" bestFit="1" customWidth="1"/>
    <col min="10" max="10" width="1" style="1" customWidth="1"/>
    <col min="11" max="11" width="23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20.140625" style="1" bestFit="1" customWidth="1"/>
    <col min="16" max="16" width="1" style="1" customWidth="1"/>
    <col min="17" max="17" width="20" style="1" bestFit="1" customWidth="1"/>
    <col min="18" max="18" width="1" style="1" customWidth="1"/>
    <col min="19" max="19" width="20.140625" style="1" bestFit="1" customWidth="1"/>
    <col min="20" max="20" width="1" style="1" customWidth="1"/>
    <col min="21" max="21" width="23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4.75">
      <c r="A3" s="16" t="s">
        <v>144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ht="24.75">
      <c r="A6" s="16" t="s">
        <v>3</v>
      </c>
      <c r="C6" s="17" t="s">
        <v>146</v>
      </c>
      <c r="D6" s="17" t="s">
        <v>146</v>
      </c>
      <c r="E6" s="17" t="s">
        <v>146</v>
      </c>
      <c r="F6" s="17" t="s">
        <v>146</v>
      </c>
      <c r="G6" s="17" t="s">
        <v>146</v>
      </c>
      <c r="H6" s="17" t="s">
        <v>146</v>
      </c>
      <c r="I6" s="17" t="s">
        <v>146</v>
      </c>
      <c r="J6" s="17" t="s">
        <v>146</v>
      </c>
      <c r="K6" s="17" t="s">
        <v>146</v>
      </c>
      <c r="M6" s="17" t="s">
        <v>147</v>
      </c>
      <c r="N6" s="17" t="s">
        <v>147</v>
      </c>
      <c r="O6" s="17" t="s">
        <v>147</v>
      </c>
      <c r="P6" s="17" t="s">
        <v>147</v>
      </c>
      <c r="Q6" s="17" t="s">
        <v>147</v>
      </c>
      <c r="R6" s="17" t="s">
        <v>147</v>
      </c>
      <c r="S6" s="17" t="s">
        <v>147</v>
      </c>
      <c r="T6" s="17" t="s">
        <v>147</v>
      </c>
      <c r="U6" s="17" t="s">
        <v>147</v>
      </c>
    </row>
    <row r="7" spans="1:21" ht="24.75">
      <c r="A7" s="17" t="s">
        <v>3</v>
      </c>
      <c r="C7" s="17" t="s">
        <v>219</v>
      </c>
      <c r="E7" s="17" t="s">
        <v>220</v>
      </c>
      <c r="G7" s="17" t="s">
        <v>221</v>
      </c>
      <c r="I7" s="17" t="s">
        <v>131</v>
      </c>
      <c r="K7" s="17" t="s">
        <v>222</v>
      </c>
      <c r="M7" s="17" t="s">
        <v>219</v>
      </c>
      <c r="O7" s="17" t="s">
        <v>220</v>
      </c>
      <c r="Q7" s="17" t="s">
        <v>221</v>
      </c>
      <c r="S7" s="17" t="s">
        <v>131</v>
      </c>
      <c r="U7" s="17" t="s">
        <v>222</v>
      </c>
    </row>
    <row r="8" spans="1:21">
      <c r="A8" s="1" t="s">
        <v>63</v>
      </c>
      <c r="C8" s="12">
        <v>0</v>
      </c>
      <c r="D8" s="12"/>
      <c r="E8" s="12">
        <v>0</v>
      </c>
      <c r="F8" s="12"/>
      <c r="G8" s="12">
        <v>-162450325</v>
      </c>
      <c r="H8" s="12"/>
      <c r="I8" s="12">
        <f>C8+E8+G8</f>
        <v>-162450325</v>
      </c>
      <c r="J8" s="12"/>
      <c r="K8" s="8">
        <f>I8/$I$73</f>
        <v>2.1596873592474024E-2</v>
      </c>
      <c r="L8" s="12"/>
      <c r="M8" s="12">
        <v>0</v>
      </c>
      <c r="N8" s="12"/>
      <c r="O8" s="12">
        <v>0</v>
      </c>
      <c r="P8" s="12"/>
      <c r="Q8" s="12">
        <v>-162450325</v>
      </c>
      <c r="R8" s="12"/>
      <c r="S8" s="12">
        <f>M8+O8+Q8</f>
        <v>-162450325</v>
      </c>
      <c r="T8" s="12"/>
      <c r="U8" s="8">
        <f>S8/$S$73</f>
        <v>-8.7715321356288817E-4</v>
      </c>
    </row>
    <row r="9" spans="1:21">
      <c r="A9" s="1" t="s">
        <v>42</v>
      </c>
      <c r="C9" s="12">
        <v>0</v>
      </c>
      <c r="D9" s="12"/>
      <c r="E9" s="12">
        <v>-1522446887</v>
      </c>
      <c r="F9" s="12"/>
      <c r="G9" s="12">
        <v>306981571</v>
      </c>
      <c r="H9" s="12"/>
      <c r="I9" s="12">
        <f t="shared" ref="I9:I69" si="0">C9+E9+G9</f>
        <v>-1215465316</v>
      </c>
      <c r="J9" s="12"/>
      <c r="K9" s="8">
        <f>I9/$I$73</f>
        <v>0.16158940147204073</v>
      </c>
      <c r="L9" s="12"/>
      <c r="M9" s="12">
        <v>3763367520</v>
      </c>
      <c r="N9" s="12"/>
      <c r="O9" s="12">
        <v>36292841</v>
      </c>
      <c r="P9" s="12"/>
      <c r="Q9" s="12">
        <v>117709738</v>
      </c>
      <c r="R9" s="12"/>
      <c r="S9" s="12">
        <f t="shared" ref="S9:S70" si="1">M9+O9+Q9</f>
        <v>3917370099</v>
      </c>
      <c r="T9" s="12"/>
      <c r="U9" s="8">
        <f>S9/$S$73</f>
        <v>2.1151904565614253E-2</v>
      </c>
    </row>
    <row r="10" spans="1:21">
      <c r="A10" s="1" t="s">
        <v>32</v>
      </c>
      <c r="C10" s="12">
        <v>0</v>
      </c>
      <c r="D10" s="12"/>
      <c r="E10" s="12">
        <v>-3311837589</v>
      </c>
      <c r="F10" s="12"/>
      <c r="G10" s="12">
        <v>1906587903</v>
      </c>
      <c r="H10" s="12"/>
      <c r="I10" s="12">
        <f t="shared" si="0"/>
        <v>-1405249686</v>
      </c>
      <c r="J10" s="12"/>
      <c r="K10" s="8">
        <f>I10/$I$73</f>
        <v>0.18682018539763348</v>
      </c>
      <c r="L10" s="12"/>
      <c r="M10" s="12">
        <v>4298610379</v>
      </c>
      <c r="N10" s="12"/>
      <c r="O10" s="12">
        <v>3423498641</v>
      </c>
      <c r="P10" s="12"/>
      <c r="Q10" s="12">
        <v>2586506496</v>
      </c>
      <c r="R10" s="12"/>
      <c r="S10" s="12">
        <f t="shared" si="1"/>
        <v>10308615516</v>
      </c>
      <c r="T10" s="12"/>
      <c r="U10" s="8">
        <f>S10/$S$73</f>
        <v>5.5661539779890565E-2</v>
      </c>
    </row>
    <row r="11" spans="1:21">
      <c r="A11" s="1" t="s">
        <v>28</v>
      </c>
      <c r="C11" s="12">
        <v>0</v>
      </c>
      <c r="D11" s="12"/>
      <c r="E11" s="12">
        <v>0</v>
      </c>
      <c r="F11" s="12"/>
      <c r="G11" s="12">
        <v>1652851923</v>
      </c>
      <c r="H11" s="12"/>
      <c r="I11" s="12">
        <f t="shared" si="0"/>
        <v>1652851923</v>
      </c>
      <c r="J11" s="12"/>
      <c r="K11" s="8">
        <f>I11/$I$73</f>
        <v>-0.21973753544727356</v>
      </c>
      <c r="L11" s="12"/>
      <c r="M11" s="12">
        <v>0</v>
      </c>
      <c r="N11" s="12"/>
      <c r="O11" s="12">
        <v>0</v>
      </c>
      <c r="P11" s="12"/>
      <c r="Q11" s="12">
        <v>1652851923</v>
      </c>
      <c r="R11" s="12"/>
      <c r="S11" s="12">
        <f t="shared" si="1"/>
        <v>1652851923</v>
      </c>
      <c r="T11" s="12"/>
      <c r="U11" s="8">
        <f>S11/$S$73</f>
        <v>8.9246012638204905E-3</v>
      </c>
    </row>
    <row r="12" spans="1:21">
      <c r="A12" s="1" t="s">
        <v>53</v>
      </c>
      <c r="C12" s="12">
        <v>0</v>
      </c>
      <c r="D12" s="12"/>
      <c r="E12" s="12">
        <v>-2852329573</v>
      </c>
      <c r="F12" s="12"/>
      <c r="G12" s="12">
        <v>7159719926</v>
      </c>
      <c r="H12" s="12"/>
      <c r="I12" s="12">
        <f t="shared" si="0"/>
        <v>4307390353</v>
      </c>
      <c r="J12" s="12"/>
      <c r="K12" s="8">
        <f>I12/$I$73</f>
        <v>-0.57264376028292385</v>
      </c>
      <c r="L12" s="12"/>
      <c r="M12" s="12">
        <v>0</v>
      </c>
      <c r="N12" s="12"/>
      <c r="O12" s="12">
        <v>14515713211</v>
      </c>
      <c r="P12" s="12"/>
      <c r="Q12" s="12">
        <v>6202186476</v>
      </c>
      <c r="R12" s="12"/>
      <c r="S12" s="12">
        <f t="shared" si="1"/>
        <v>20717899687</v>
      </c>
      <c r="T12" s="12"/>
      <c r="U12" s="8">
        <f>S12/$S$73</f>
        <v>0.11186664162552833</v>
      </c>
    </row>
    <row r="13" spans="1:21">
      <c r="A13" s="1" t="s">
        <v>54</v>
      </c>
      <c r="C13" s="12">
        <v>0</v>
      </c>
      <c r="D13" s="12"/>
      <c r="E13" s="12">
        <v>2865388608</v>
      </c>
      <c r="F13" s="12"/>
      <c r="G13" s="12">
        <v>336415622</v>
      </c>
      <c r="H13" s="12"/>
      <c r="I13" s="12">
        <f t="shared" si="0"/>
        <v>3201804230</v>
      </c>
      <c r="J13" s="12"/>
      <c r="K13" s="8">
        <f>I13/$I$73</f>
        <v>-0.42566219072297101</v>
      </c>
      <c r="L13" s="12"/>
      <c r="M13" s="12">
        <v>2626788151</v>
      </c>
      <c r="N13" s="12"/>
      <c r="O13" s="12">
        <v>-955860301</v>
      </c>
      <c r="P13" s="12"/>
      <c r="Q13" s="12">
        <v>2307711261</v>
      </c>
      <c r="R13" s="12"/>
      <c r="S13" s="12">
        <f t="shared" si="1"/>
        <v>3978639111</v>
      </c>
      <c r="T13" s="12"/>
      <c r="U13" s="8">
        <f>S13/$S$73</f>
        <v>2.1482727608089686E-2</v>
      </c>
    </row>
    <row r="14" spans="1:21">
      <c r="A14" s="1" t="s">
        <v>40</v>
      </c>
      <c r="C14" s="12">
        <v>0</v>
      </c>
      <c r="D14" s="12"/>
      <c r="E14" s="12">
        <v>6329180966</v>
      </c>
      <c r="F14" s="12"/>
      <c r="G14" s="12">
        <v>244402530</v>
      </c>
      <c r="H14" s="12"/>
      <c r="I14" s="12">
        <f t="shared" si="0"/>
        <v>6573583496</v>
      </c>
      <c r="J14" s="12"/>
      <c r="K14" s="8">
        <f>I14/$I$73</f>
        <v>-0.87392162381137417</v>
      </c>
      <c r="L14" s="12"/>
      <c r="M14" s="12">
        <v>5903786400</v>
      </c>
      <c r="N14" s="12"/>
      <c r="O14" s="12">
        <v>3146796436</v>
      </c>
      <c r="P14" s="12"/>
      <c r="Q14" s="12">
        <v>-186672283</v>
      </c>
      <c r="R14" s="12"/>
      <c r="S14" s="12">
        <f t="shared" si="1"/>
        <v>8863910553</v>
      </c>
      <c r="T14" s="12"/>
      <c r="U14" s="8">
        <f>S14/$S$73</f>
        <v>4.7860831465236814E-2</v>
      </c>
    </row>
    <row r="15" spans="1:21">
      <c r="A15" s="1" t="s">
        <v>27</v>
      </c>
      <c r="C15" s="12">
        <v>0</v>
      </c>
      <c r="D15" s="12"/>
      <c r="E15" s="12">
        <v>-77054472</v>
      </c>
      <c r="F15" s="12"/>
      <c r="G15" s="12">
        <v>0</v>
      </c>
      <c r="H15" s="12"/>
      <c r="I15" s="12">
        <f t="shared" si="0"/>
        <v>-77054472</v>
      </c>
      <c r="J15" s="12"/>
      <c r="K15" s="8">
        <f>I15/$I$73</f>
        <v>1.0243966526498664E-2</v>
      </c>
      <c r="L15" s="12"/>
      <c r="M15" s="12">
        <v>5087835600</v>
      </c>
      <c r="N15" s="12"/>
      <c r="O15" s="12">
        <v>-11904916502</v>
      </c>
      <c r="P15" s="12"/>
      <c r="Q15" s="12">
        <v>-8052315767</v>
      </c>
      <c r="R15" s="12"/>
      <c r="S15" s="12">
        <f t="shared" si="1"/>
        <v>-14869396669</v>
      </c>
      <c r="T15" s="12"/>
      <c r="U15" s="8">
        <f>S15/$S$73</f>
        <v>-8.0287552960910696E-2</v>
      </c>
    </row>
    <row r="16" spans="1:21">
      <c r="A16" s="1" t="s">
        <v>195</v>
      </c>
      <c r="C16" s="12">
        <v>0</v>
      </c>
      <c r="D16" s="12"/>
      <c r="E16" s="12">
        <v>0</v>
      </c>
      <c r="F16" s="12"/>
      <c r="G16" s="12">
        <v>0</v>
      </c>
      <c r="H16" s="12"/>
      <c r="I16" s="12">
        <f t="shared" si="0"/>
        <v>0</v>
      </c>
      <c r="J16" s="12"/>
      <c r="K16" s="8">
        <f>I16/$I$73</f>
        <v>0</v>
      </c>
      <c r="L16" s="12"/>
      <c r="M16" s="12">
        <v>0</v>
      </c>
      <c r="N16" s="12"/>
      <c r="O16" s="12">
        <v>0</v>
      </c>
      <c r="P16" s="12"/>
      <c r="Q16" s="12">
        <v>18516741013</v>
      </c>
      <c r="R16" s="12"/>
      <c r="S16" s="12">
        <f t="shared" si="1"/>
        <v>18516741013</v>
      </c>
      <c r="T16" s="12"/>
      <c r="U16" s="8">
        <f>S16/$S$73</f>
        <v>9.998144900150048E-2</v>
      </c>
    </row>
    <row r="17" spans="1:21">
      <c r="A17" s="1" t="s">
        <v>41</v>
      </c>
      <c r="C17" s="12">
        <v>0</v>
      </c>
      <c r="D17" s="12"/>
      <c r="E17" s="12">
        <v>8673337386</v>
      </c>
      <c r="F17" s="12"/>
      <c r="G17" s="12">
        <v>0</v>
      </c>
      <c r="H17" s="12"/>
      <c r="I17" s="12">
        <f t="shared" si="0"/>
        <v>8673337386</v>
      </c>
      <c r="J17" s="12"/>
      <c r="K17" s="8">
        <f>I17/$I$73</f>
        <v>-1.1530723077982212</v>
      </c>
      <c r="L17" s="12"/>
      <c r="M17" s="12">
        <v>9190011600</v>
      </c>
      <c r="N17" s="12"/>
      <c r="O17" s="12">
        <v>7657425771</v>
      </c>
      <c r="P17" s="12"/>
      <c r="Q17" s="12">
        <v>15618670295</v>
      </c>
      <c r="R17" s="12"/>
      <c r="S17" s="12">
        <f t="shared" si="1"/>
        <v>32466107666</v>
      </c>
      <c r="T17" s="12"/>
      <c r="U17" s="8">
        <f>S17/$S$73</f>
        <v>0.17530128469186268</v>
      </c>
    </row>
    <row r="18" spans="1:21">
      <c r="A18" s="1" t="s">
        <v>23</v>
      </c>
      <c r="C18" s="12">
        <v>0</v>
      </c>
      <c r="D18" s="12"/>
      <c r="E18" s="12">
        <v>2549566540</v>
      </c>
      <c r="F18" s="12"/>
      <c r="G18" s="12">
        <v>0</v>
      </c>
      <c r="H18" s="12"/>
      <c r="I18" s="12">
        <f t="shared" si="0"/>
        <v>2549566540</v>
      </c>
      <c r="J18" s="12"/>
      <c r="K18" s="8">
        <f>I18/$I$73</f>
        <v>-0.33895079175730408</v>
      </c>
      <c r="L18" s="12"/>
      <c r="M18" s="12">
        <v>0</v>
      </c>
      <c r="N18" s="12"/>
      <c r="O18" s="12">
        <v>-1915579073</v>
      </c>
      <c r="P18" s="12"/>
      <c r="Q18" s="12">
        <v>4668013471</v>
      </c>
      <c r="R18" s="12"/>
      <c r="S18" s="12">
        <f t="shared" si="1"/>
        <v>2752434398</v>
      </c>
      <c r="T18" s="12"/>
      <c r="U18" s="8">
        <f>S18/$S$73</f>
        <v>1.4861815002996968E-2</v>
      </c>
    </row>
    <row r="19" spans="1:21">
      <c r="A19" s="1" t="s">
        <v>36</v>
      </c>
      <c r="C19" s="12">
        <v>0</v>
      </c>
      <c r="D19" s="12"/>
      <c r="E19" s="12">
        <v>770246211</v>
      </c>
      <c r="F19" s="12"/>
      <c r="G19" s="12">
        <v>0</v>
      </c>
      <c r="H19" s="12"/>
      <c r="I19" s="12">
        <f t="shared" si="0"/>
        <v>770246211</v>
      </c>
      <c r="J19" s="12"/>
      <c r="K19" s="8">
        <f>I19/$I$73</f>
        <v>-0.10239998014192385</v>
      </c>
      <c r="L19" s="12"/>
      <c r="M19" s="12">
        <v>2748547968</v>
      </c>
      <c r="N19" s="12"/>
      <c r="O19" s="12">
        <v>-1598624210</v>
      </c>
      <c r="P19" s="12"/>
      <c r="Q19" s="12">
        <v>161751848</v>
      </c>
      <c r="R19" s="12"/>
      <c r="S19" s="12">
        <f t="shared" si="1"/>
        <v>1311675606</v>
      </c>
      <c r="T19" s="12"/>
      <c r="U19" s="8">
        <f>S19/$S$73</f>
        <v>7.0824141038495839E-3</v>
      </c>
    </row>
    <row r="20" spans="1:21">
      <c r="A20" s="1" t="s">
        <v>196</v>
      </c>
      <c r="C20" s="12">
        <v>0</v>
      </c>
      <c r="D20" s="12"/>
      <c r="E20" s="12">
        <v>0</v>
      </c>
      <c r="F20" s="12"/>
      <c r="G20" s="12">
        <v>0</v>
      </c>
      <c r="H20" s="12"/>
      <c r="I20" s="12">
        <f t="shared" si="0"/>
        <v>0</v>
      </c>
      <c r="J20" s="12"/>
      <c r="K20" s="8">
        <f>I20/$I$73</f>
        <v>0</v>
      </c>
      <c r="L20" s="12"/>
      <c r="M20" s="12">
        <v>0</v>
      </c>
      <c r="N20" s="12"/>
      <c r="O20" s="12">
        <v>0</v>
      </c>
      <c r="P20" s="12"/>
      <c r="Q20" s="12">
        <v>9315700651</v>
      </c>
      <c r="R20" s="12"/>
      <c r="S20" s="12">
        <f t="shared" si="1"/>
        <v>9315700651</v>
      </c>
      <c r="T20" s="12"/>
      <c r="U20" s="8">
        <f>S20/$S$73</f>
        <v>5.0300279563088218E-2</v>
      </c>
    </row>
    <row r="21" spans="1:21">
      <c r="A21" s="1" t="s">
        <v>20</v>
      </c>
      <c r="C21" s="12">
        <v>0</v>
      </c>
      <c r="D21" s="12"/>
      <c r="E21" s="12">
        <v>-1338800813</v>
      </c>
      <c r="F21" s="12"/>
      <c r="G21" s="12">
        <v>0</v>
      </c>
      <c r="H21" s="12"/>
      <c r="I21" s="12">
        <f t="shared" si="0"/>
        <v>-1338800813</v>
      </c>
      <c r="J21" s="12"/>
      <c r="K21" s="8">
        <f>I21/$I$73</f>
        <v>0.17798617468978567</v>
      </c>
      <c r="L21" s="12"/>
      <c r="M21" s="12">
        <v>4135369500</v>
      </c>
      <c r="N21" s="12"/>
      <c r="O21" s="12">
        <v>4881241430</v>
      </c>
      <c r="P21" s="12"/>
      <c r="Q21" s="12">
        <v>326847256</v>
      </c>
      <c r="R21" s="12"/>
      <c r="S21" s="12">
        <f t="shared" si="1"/>
        <v>9343458186</v>
      </c>
      <c r="T21" s="12"/>
      <c r="U21" s="8">
        <f>S21/$S$73</f>
        <v>5.0450156831883058E-2</v>
      </c>
    </row>
    <row r="22" spans="1:21">
      <c r="A22" s="1" t="s">
        <v>55</v>
      </c>
      <c r="C22" s="12">
        <v>0</v>
      </c>
      <c r="D22" s="12"/>
      <c r="E22" s="12">
        <v>-964863895</v>
      </c>
      <c r="F22" s="12"/>
      <c r="G22" s="12">
        <v>0</v>
      </c>
      <c r="H22" s="12"/>
      <c r="I22" s="12">
        <f t="shared" si="0"/>
        <v>-964863895</v>
      </c>
      <c r="J22" s="12"/>
      <c r="K22" s="8">
        <f>I22/$I$73</f>
        <v>0.12827332647230549</v>
      </c>
      <c r="L22" s="12"/>
      <c r="M22" s="12">
        <v>6587009840</v>
      </c>
      <c r="N22" s="12"/>
      <c r="O22" s="12">
        <v>-1768917225</v>
      </c>
      <c r="P22" s="12"/>
      <c r="Q22" s="12">
        <v>667261231</v>
      </c>
      <c r="R22" s="12"/>
      <c r="S22" s="12">
        <f t="shared" si="1"/>
        <v>5485353846</v>
      </c>
      <c r="T22" s="12"/>
      <c r="U22" s="8">
        <f>S22/$S$73</f>
        <v>2.9618258711076435E-2</v>
      </c>
    </row>
    <row r="23" spans="1:21">
      <c r="A23" s="1" t="s">
        <v>181</v>
      </c>
      <c r="C23" s="12">
        <v>0</v>
      </c>
      <c r="D23" s="12"/>
      <c r="E23" s="12">
        <v>0</v>
      </c>
      <c r="F23" s="12"/>
      <c r="G23" s="12">
        <v>0</v>
      </c>
      <c r="H23" s="12"/>
      <c r="I23" s="12">
        <f t="shared" si="0"/>
        <v>0</v>
      </c>
      <c r="J23" s="12"/>
      <c r="K23" s="8">
        <f>I23/$I$73</f>
        <v>0</v>
      </c>
      <c r="L23" s="12"/>
      <c r="M23" s="12">
        <v>228101700</v>
      </c>
      <c r="N23" s="12"/>
      <c r="O23" s="12">
        <v>0</v>
      </c>
      <c r="P23" s="12"/>
      <c r="Q23" s="12">
        <v>5345665652</v>
      </c>
      <c r="R23" s="12"/>
      <c r="S23" s="12">
        <f t="shared" si="1"/>
        <v>5573767352</v>
      </c>
      <c r="T23" s="12"/>
      <c r="U23" s="8">
        <f>S23/$S$73</f>
        <v>3.0095648897339598E-2</v>
      </c>
    </row>
    <row r="24" spans="1:21">
      <c r="A24" s="1" t="s">
        <v>43</v>
      </c>
      <c r="C24" s="12">
        <v>0</v>
      </c>
      <c r="D24" s="12"/>
      <c r="E24" s="12">
        <v>-3899704472</v>
      </c>
      <c r="F24" s="12"/>
      <c r="G24" s="12">
        <v>0</v>
      </c>
      <c r="H24" s="12"/>
      <c r="I24" s="12">
        <f t="shared" si="0"/>
        <v>-3899704472</v>
      </c>
      <c r="J24" s="12"/>
      <c r="K24" s="8">
        <f>I24/$I$73</f>
        <v>0.51844417380999186</v>
      </c>
      <c r="L24" s="12"/>
      <c r="M24" s="12">
        <v>10457184172</v>
      </c>
      <c r="N24" s="12"/>
      <c r="O24" s="12">
        <v>-34920080951</v>
      </c>
      <c r="P24" s="12"/>
      <c r="Q24" s="12">
        <v>-11073026573</v>
      </c>
      <c r="R24" s="12"/>
      <c r="S24" s="12">
        <f t="shared" si="1"/>
        <v>-35535923352</v>
      </c>
      <c r="T24" s="12"/>
      <c r="U24" s="8">
        <f>S24/$S$73</f>
        <v>-0.19187680520264444</v>
      </c>
    </row>
    <row r="25" spans="1:21">
      <c r="A25" s="1" t="s">
        <v>197</v>
      </c>
      <c r="C25" s="12">
        <v>0</v>
      </c>
      <c r="D25" s="12"/>
      <c r="E25" s="12">
        <v>0</v>
      </c>
      <c r="F25" s="12"/>
      <c r="G25" s="12">
        <v>0</v>
      </c>
      <c r="H25" s="12"/>
      <c r="I25" s="12">
        <f t="shared" si="0"/>
        <v>0</v>
      </c>
      <c r="J25" s="12"/>
      <c r="K25" s="8">
        <f>I25/$I$73</f>
        <v>0</v>
      </c>
      <c r="L25" s="12"/>
      <c r="M25" s="12">
        <v>0</v>
      </c>
      <c r="N25" s="12"/>
      <c r="O25" s="12">
        <v>0</v>
      </c>
      <c r="P25" s="12"/>
      <c r="Q25" s="12">
        <v>39577005500</v>
      </c>
      <c r="R25" s="12"/>
      <c r="S25" s="12">
        <f t="shared" si="1"/>
        <v>39577005500</v>
      </c>
      <c r="T25" s="12"/>
      <c r="U25" s="8">
        <f>S25/$S$73</f>
        <v>0.2136966950205923</v>
      </c>
    </row>
    <row r="26" spans="1:21">
      <c r="A26" s="1" t="s">
        <v>18</v>
      </c>
      <c r="C26" s="12">
        <v>0</v>
      </c>
      <c r="D26" s="12"/>
      <c r="E26" s="12">
        <v>-11163621584</v>
      </c>
      <c r="F26" s="12"/>
      <c r="G26" s="12">
        <v>0</v>
      </c>
      <c r="H26" s="12"/>
      <c r="I26" s="12">
        <f t="shared" si="0"/>
        <v>-11163621584</v>
      </c>
      <c r="J26" s="12"/>
      <c r="K26" s="8">
        <f>I26/$I$73</f>
        <v>1.4841418395676502</v>
      </c>
      <c r="L26" s="12"/>
      <c r="M26" s="12">
        <v>1253397625</v>
      </c>
      <c r="N26" s="12"/>
      <c r="O26" s="12">
        <v>18160820113</v>
      </c>
      <c r="P26" s="12"/>
      <c r="Q26" s="12">
        <v>602203147</v>
      </c>
      <c r="R26" s="12"/>
      <c r="S26" s="12">
        <f t="shared" si="1"/>
        <v>20016420885</v>
      </c>
      <c r="T26" s="12"/>
      <c r="U26" s="8">
        <f>S26/$S$73</f>
        <v>0.1080789952455008</v>
      </c>
    </row>
    <row r="27" spans="1:21">
      <c r="A27" s="1" t="s">
        <v>24</v>
      </c>
      <c r="C27" s="12">
        <v>0</v>
      </c>
      <c r="D27" s="12"/>
      <c r="E27" s="12">
        <v>-1381604944</v>
      </c>
      <c r="F27" s="12"/>
      <c r="G27" s="12">
        <v>0</v>
      </c>
      <c r="H27" s="12"/>
      <c r="I27" s="12">
        <f t="shared" si="0"/>
        <v>-1381604944</v>
      </c>
      <c r="J27" s="12"/>
      <c r="K27" s="8">
        <f>I27/$I$73</f>
        <v>0.18367674752454421</v>
      </c>
      <c r="L27" s="12"/>
      <c r="M27" s="12">
        <v>4404532500</v>
      </c>
      <c r="N27" s="12"/>
      <c r="O27" s="12">
        <v>-10323118670</v>
      </c>
      <c r="P27" s="12"/>
      <c r="Q27" s="12">
        <v>1508641895</v>
      </c>
      <c r="R27" s="12"/>
      <c r="S27" s="12">
        <f t="shared" si="1"/>
        <v>-4409944275</v>
      </c>
      <c r="T27" s="12"/>
      <c r="U27" s="8">
        <f>S27/$S$73</f>
        <v>-2.3811566966391178E-2</v>
      </c>
    </row>
    <row r="28" spans="1:21">
      <c r="A28" s="1" t="s">
        <v>51</v>
      </c>
      <c r="C28" s="12">
        <v>0</v>
      </c>
      <c r="D28" s="12"/>
      <c r="E28" s="12">
        <v>2625310742</v>
      </c>
      <c r="F28" s="12"/>
      <c r="G28" s="12">
        <v>0</v>
      </c>
      <c r="H28" s="12"/>
      <c r="I28" s="12">
        <f t="shared" si="0"/>
        <v>2625310742</v>
      </c>
      <c r="J28" s="12"/>
      <c r="K28" s="8">
        <f>I28/$I$73</f>
        <v>-0.34902056512314261</v>
      </c>
      <c r="L28" s="12"/>
      <c r="M28" s="12">
        <v>927895490</v>
      </c>
      <c r="N28" s="12"/>
      <c r="O28" s="12">
        <v>13991177020</v>
      </c>
      <c r="P28" s="12"/>
      <c r="Q28" s="12">
        <v>1999011652</v>
      </c>
      <c r="R28" s="12"/>
      <c r="S28" s="12">
        <f t="shared" si="1"/>
        <v>16918084162</v>
      </c>
      <c r="T28" s="12"/>
      <c r="U28" s="8">
        <f>S28/$S$73</f>
        <v>9.1349474924261931E-2</v>
      </c>
    </row>
    <row r="29" spans="1:21">
      <c r="A29" s="1" t="s">
        <v>37</v>
      </c>
      <c r="C29" s="12">
        <v>0</v>
      </c>
      <c r="D29" s="12"/>
      <c r="E29" s="12">
        <v>-144769604</v>
      </c>
      <c r="F29" s="12"/>
      <c r="G29" s="12">
        <v>0</v>
      </c>
      <c r="H29" s="12"/>
      <c r="I29" s="12">
        <f t="shared" si="0"/>
        <v>-144769604</v>
      </c>
      <c r="J29" s="12"/>
      <c r="K29" s="8">
        <f>I29/$I$73</f>
        <v>1.9246319375603109E-2</v>
      </c>
      <c r="L29" s="12"/>
      <c r="M29" s="12">
        <v>5039841400</v>
      </c>
      <c r="N29" s="12"/>
      <c r="O29" s="12">
        <v>-2436448908</v>
      </c>
      <c r="P29" s="12"/>
      <c r="Q29" s="12">
        <v>-151549201</v>
      </c>
      <c r="R29" s="12"/>
      <c r="S29" s="12">
        <f t="shared" si="1"/>
        <v>2451843291</v>
      </c>
      <c r="T29" s="12"/>
      <c r="U29" s="8">
        <f>S29/$S$73</f>
        <v>1.3238768354900229E-2</v>
      </c>
    </row>
    <row r="30" spans="1:21">
      <c r="A30" s="1" t="s">
        <v>26</v>
      </c>
      <c r="C30" s="12">
        <v>0</v>
      </c>
      <c r="D30" s="12"/>
      <c r="E30" s="12">
        <v>-3554248597</v>
      </c>
      <c r="F30" s="12"/>
      <c r="G30" s="12">
        <v>0</v>
      </c>
      <c r="H30" s="12"/>
      <c r="I30" s="12">
        <f t="shared" si="0"/>
        <v>-3554248597</v>
      </c>
      <c r="J30" s="12"/>
      <c r="K30" s="8">
        <f>I30/$I$73</f>
        <v>0.4725177229755444</v>
      </c>
      <c r="L30" s="12"/>
      <c r="M30" s="12">
        <v>2183709600</v>
      </c>
      <c r="N30" s="12"/>
      <c r="O30" s="12">
        <v>-9107762197</v>
      </c>
      <c r="P30" s="12"/>
      <c r="Q30" s="12">
        <v>6238159578</v>
      </c>
      <c r="R30" s="12"/>
      <c r="S30" s="12">
        <f t="shared" si="1"/>
        <v>-685893019</v>
      </c>
      <c r="T30" s="12"/>
      <c r="U30" s="8">
        <f>S30/$S$73</f>
        <v>-3.7034906872374746E-3</v>
      </c>
    </row>
    <row r="31" spans="1:21">
      <c r="A31" s="1" t="s">
        <v>61</v>
      </c>
      <c r="C31" s="12">
        <v>0</v>
      </c>
      <c r="D31" s="12"/>
      <c r="E31" s="12">
        <v>-4501189723</v>
      </c>
      <c r="F31" s="12"/>
      <c r="G31" s="12">
        <v>0</v>
      </c>
      <c r="H31" s="12"/>
      <c r="I31" s="12">
        <f t="shared" si="0"/>
        <v>-4501189723</v>
      </c>
      <c r="J31" s="12"/>
      <c r="K31" s="8">
        <f>I31/$I$73</f>
        <v>0.59840831628606572</v>
      </c>
      <c r="L31" s="12"/>
      <c r="M31" s="12">
        <v>2511507612</v>
      </c>
      <c r="N31" s="12"/>
      <c r="O31" s="12">
        <v>-5872055662</v>
      </c>
      <c r="P31" s="12"/>
      <c r="Q31" s="12">
        <v>843829941</v>
      </c>
      <c r="R31" s="12"/>
      <c r="S31" s="12">
        <f t="shared" si="1"/>
        <v>-2516718109</v>
      </c>
      <c r="T31" s="12"/>
      <c r="U31" s="8">
        <f>S31/$S$73</f>
        <v>-1.35890610064416E-2</v>
      </c>
    </row>
    <row r="32" spans="1:21">
      <c r="A32" s="1" t="s">
        <v>21</v>
      </c>
      <c r="C32" s="12">
        <v>0</v>
      </c>
      <c r="D32" s="12"/>
      <c r="E32" s="12">
        <v>-255014829</v>
      </c>
      <c r="F32" s="12"/>
      <c r="G32" s="12">
        <v>0</v>
      </c>
      <c r="H32" s="12"/>
      <c r="I32" s="12">
        <f t="shared" si="0"/>
        <v>-255014829</v>
      </c>
      <c r="J32" s="12"/>
      <c r="K32" s="8">
        <f>I32/$I$73</f>
        <v>3.3902813220714575E-2</v>
      </c>
      <c r="L32" s="12"/>
      <c r="M32" s="12">
        <v>3889828800</v>
      </c>
      <c r="N32" s="12"/>
      <c r="O32" s="12">
        <v>-4505261986</v>
      </c>
      <c r="P32" s="12"/>
      <c r="Q32" s="12">
        <v>28744740</v>
      </c>
      <c r="R32" s="12"/>
      <c r="S32" s="12">
        <f t="shared" si="1"/>
        <v>-586688446</v>
      </c>
      <c r="T32" s="12"/>
      <c r="U32" s="8">
        <f>S32/$S$73</f>
        <v>-3.1678339564363256E-3</v>
      </c>
    </row>
    <row r="33" spans="1:21">
      <c r="A33" s="1" t="s">
        <v>44</v>
      </c>
      <c r="C33" s="12">
        <v>0</v>
      </c>
      <c r="D33" s="12"/>
      <c r="E33" s="12">
        <v>-1437919935</v>
      </c>
      <c r="F33" s="12"/>
      <c r="G33" s="12">
        <v>0</v>
      </c>
      <c r="H33" s="12"/>
      <c r="I33" s="12">
        <f t="shared" si="0"/>
        <v>-1437919935</v>
      </c>
      <c r="J33" s="12"/>
      <c r="K33" s="8">
        <f>I33/$I$73</f>
        <v>0.19116351458387951</v>
      </c>
      <c r="L33" s="12"/>
      <c r="M33" s="12">
        <v>7871853000</v>
      </c>
      <c r="N33" s="12"/>
      <c r="O33" s="12">
        <v>-11270555201</v>
      </c>
      <c r="P33" s="12"/>
      <c r="Q33" s="12">
        <v>1107255428</v>
      </c>
      <c r="R33" s="12"/>
      <c r="S33" s="12">
        <f t="shared" si="1"/>
        <v>-2291446773</v>
      </c>
      <c r="T33" s="12"/>
      <c r="U33" s="8">
        <f>S33/$S$73</f>
        <v>-1.2372704706163314E-2</v>
      </c>
    </row>
    <row r="34" spans="1:21">
      <c r="A34" s="1" t="s">
        <v>198</v>
      </c>
      <c r="C34" s="12">
        <v>0</v>
      </c>
      <c r="D34" s="12"/>
      <c r="E34" s="12">
        <v>0</v>
      </c>
      <c r="F34" s="12"/>
      <c r="G34" s="12">
        <v>0</v>
      </c>
      <c r="H34" s="12"/>
      <c r="I34" s="12">
        <f t="shared" si="0"/>
        <v>0</v>
      </c>
      <c r="J34" s="12"/>
      <c r="K34" s="8">
        <f>I34/$I$73</f>
        <v>0</v>
      </c>
      <c r="L34" s="12"/>
      <c r="M34" s="12">
        <v>0</v>
      </c>
      <c r="N34" s="12"/>
      <c r="O34" s="12">
        <v>0</v>
      </c>
      <c r="P34" s="12"/>
      <c r="Q34" s="12">
        <v>45765609471</v>
      </c>
      <c r="R34" s="12"/>
      <c r="S34" s="12">
        <f t="shared" si="1"/>
        <v>45765609471</v>
      </c>
      <c r="T34" s="12"/>
      <c r="U34" s="8">
        <f>S34/$S$73</f>
        <v>0.24711216439949751</v>
      </c>
    </row>
    <row r="35" spans="1:21">
      <c r="A35" s="1" t="s">
        <v>199</v>
      </c>
      <c r="C35" s="12">
        <v>0</v>
      </c>
      <c r="D35" s="12"/>
      <c r="E35" s="12">
        <v>0</v>
      </c>
      <c r="F35" s="12"/>
      <c r="G35" s="12">
        <v>0</v>
      </c>
      <c r="H35" s="12"/>
      <c r="I35" s="12">
        <f t="shared" si="0"/>
        <v>0</v>
      </c>
      <c r="J35" s="12"/>
      <c r="K35" s="8">
        <f>I35/$I$73</f>
        <v>0</v>
      </c>
      <c r="L35" s="12"/>
      <c r="M35" s="12">
        <v>0</v>
      </c>
      <c r="N35" s="12"/>
      <c r="O35" s="12">
        <v>0</v>
      </c>
      <c r="P35" s="12"/>
      <c r="Q35" s="12">
        <v>-558593537</v>
      </c>
      <c r="R35" s="12"/>
      <c r="S35" s="12">
        <f t="shared" si="1"/>
        <v>-558593537</v>
      </c>
      <c r="T35" s="12"/>
      <c r="U35" s="8">
        <f>S35/$S$73</f>
        <v>-3.0161350311549702E-3</v>
      </c>
    </row>
    <row r="36" spans="1:21">
      <c r="A36" s="1" t="s">
        <v>38</v>
      </c>
      <c r="C36" s="12">
        <v>0</v>
      </c>
      <c r="D36" s="12"/>
      <c r="E36" s="12">
        <v>29997677</v>
      </c>
      <c r="F36" s="12"/>
      <c r="G36" s="12">
        <v>0</v>
      </c>
      <c r="H36" s="12"/>
      <c r="I36" s="12">
        <f t="shared" si="0"/>
        <v>29997677</v>
      </c>
      <c r="J36" s="12"/>
      <c r="K36" s="8">
        <f>I36/$I$73</f>
        <v>-3.9880254978675199E-3</v>
      </c>
      <c r="L36" s="12"/>
      <c r="M36" s="12">
        <v>0</v>
      </c>
      <c r="N36" s="12"/>
      <c r="O36" s="12">
        <v>-88684963</v>
      </c>
      <c r="P36" s="12"/>
      <c r="Q36" s="12">
        <v>-2478811190</v>
      </c>
      <c r="R36" s="12"/>
      <c r="S36" s="12">
        <f t="shared" si="1"/>
        <v>-2567496153</v>
      </c>
      <c r="T36" s="12"/>
      <c r="U36" s="8">
        <f>S36/$S$73</f>
        <v>-1.3863237893887272E-2</v>
      </c>
    </row>
    <row r="37" spans="1:21">
      <c r="A37" s="1" t="s">
        <v>56</v>
      </c>
      <c r="C37" s="12">
        <v>0</v>
      </c>
      <c r="D37" s="12"/>
      <c r="E37" s="12">
        <v>-1093722701</v>
      </c>
      <c r="F37" s="12"/>
      <c r="G37" s="12">
        <v>0</v>
      </c>
      <c r="H37" s="12"/>
      <c r="I37" s="12">
        <f t="shared" si="0"/>
        <v>-1093722701</v>
      </c>
      <c r="J37" s="12"/>
      <c r="K37" s="8">
        <f>I37/$I$73</f>
        <v>0.14540439311965836</v>
      </c>
      <c r="L37" s="12"/>
      <c r="M37" s="12">
        <v>5479904400</v>
      </c>
      <c r="N37" s="12"/>
      <c r="O37" s="12">
        <v>-5622544971</v>
      </c>
      <c r="P37" s="12"/>
      <c r="Q37" s="12">
        <v>-127034498</v>
      </c>
      <c r="R37" s="12"/>
      <c r="S37" s="12">
        <f t="shared" si="1"/>
        <v>-269675069</v>
      </c>
      <c r="T37" s="12"/>
      <c r="U37" s="8">
        <f>S37/$S$73</f>
        <v>-1.4561149901740338E-3</v>
      </c>
    </row>
    <row r="38" spans="1:21">
      <c r="A38" s="1" t="s">
        <v>33</v>
      </c>
      <c r="C38" s="12">
        <v>0</v>
      </c>
      <c r="D38" s="12"/>
      <c r="E38" s="12">
        <v>-4779362179</v>
      </c>
      <c r="F38" s="12"/>
      <c r="G38" s="12">
        <v>0</v>
      </c>
      <c r="H38" s="12"/>
      <c r="I38" s="12">
        <f t="shared" si="0"/>
        <v>-4779362179</v>
      </c>
      <c r="J38" s="12"/>
      <c r="K38" s="8">
        <f>I38/$I$73</f>
        <v>0.63538980813066526</v>
      </c>
      <c r="L38" s="12"/>
      <c r="M38" s="12">
        <v>9665203800</v>
      </c>
      <c r="N38" s="12"/>
      <c r="O38" s="12">
        <v>-24643586526</v>
      </c>
      <c r="P38" s="12"/>
      <c r="Q38" s="12">
        <v>-4687512245</v>
      </c>
      <c r="R38" s="12"/>
      <c r="S38" s="12">
        <f t="shared" si="1"/>
        <v>-19665894971</v>
      </c>
      <c r="T38" s="12"/>
      <c r="U38" s="8">
        <f>S38/$S$73</f>
        <v>-0.10618632478207041</v>
      </c>
    </row>
    <row r="39" spans="1:21">
      <c r="A39" s="1" t="s">
        <v>200</v>
      </c>
      <c r="C39" s="12">
        <v>0</v>
      </c>
      <c r="D39" s="12"/>
      <c r="E39" s="12">
        <v>0</v>
      </c>
      <c r="F39" s="12"/>
      <c r="G39" s="12">
        <v>0</v>
      </c>
      <c r="H39" s="12"/>
      <c r="I39" s="12">
        <f t="shared" si="0"/>
        <v>0</v>
      </c>
      <c r="J39" s="12"/>
      <c r="K39" s="8">
        <f>I39/$I$73</f>
        <v>0</v>
      </c>
      <c r="L39" s="12"/>
      <c r="M39" s="12">
        <v>0</v>
      </c>
      <c r="N39" s="12"/>
      <c r="O39" s="12">
        <v>0</v>
      </c>
      <c r="P39" s="12"/>
      <c r="Q39" s="12">
        <v>6273615044</v>
      </c>
      <c r="R39" s="12"/>
      <c r="S39" s="12">
        <f t="shared" si="1"/>
        <v>6273615044</v>
      </c>
      <c r="T39" s="12"/>
      <c r="U39" s="8">
        <f>S39/$S$73</f>
        <v>3.3874488071975725E-2</v>
      </c>
    </row>
    <row r="40" spans="1:21">
      <c r="A40" s="1" t="s">
        <v>201</v>
      </c>
      <c r="C40" s="12">
        <v>0</v>
      </c>
      <c r="D40" s="12"/>
      <c r="E40" s="12">
        <v>0</v>
      </c>
      <c r="F40" s="12"/>
      <c r="G40" s="12">
        <v>0</v>
      </c>
      <c r="H40" s="12"/>
      <c r="I40" s="12">
        <f t="shared" si="0"/>
        <v>0</v>
      </c>
      <c r="J40" s="12"/>
      <c r="K40" s="8">
        <f>I40/$I$73</f>
        <v>0</v>
      </c>
      <c r="L40" s="12"/>
      <c r="M40" s="12">
        <v>0</v>
      </c>
      <c r="N40" s="12"/>
      <c r="O40" s="12">
        <v>0</v>
      </c>
      <c r="P40" s="12"/>
      <c r="Q40" s="12">
        <v>1782573327</v>
      </c>
      <c r="R40" s="12"/>
      <c r="S40" s="12">
        <f t="shared" si="1"/>
        <v>1782573327</v>
      </c>
      <c r="T40" s="12"/>
      <c r="U40" s="8">
        <f>S40/$S$73</f>
        <v>9.6250341277528319E-3</v>
      </c>
    </row>
    <row r="41" spans="1:21">
      <c r="A41" s="1" t="s">
        <v>39</v>
      </c>
      <c r="C41" s="12">
        <v>0</v>
      </c>
      <c r="D41" s="12"/>
      <c r="E41" s="12">
        <v>-868609835</v>
      </c>
      <c r="F41" s="12"/>
      <c r="G41" s="12">
        <v>0</v>
      </c>
      <c r="H41" s="12"/>
      <c r="I41" s="12">
        <f t="shared" si="0"/>
        <v>-868609835</v>
      </c>
      <c r="J41" s="12"/>
      <c r="K41" s="8">
        <f>I41/$I$73</f>
        <v>0.11547688074908265</v>
      </c>
      <c r="L41" s="12"/>
      <c r="M41" s="12">
        <v>8213804600</v>
      </c>
      <c r="N41" s="12"/>
      <c r="O41" s="12">
        <v>-11291927872</v>
      </c>
      <c r="P41" s="12"/>
      <c r="Q41" s="12">
        <v>581076002</v>
      </c>
      <c r="R41" s="12"/>
      <c r="S41" s="12">
        <f t="shared" si="1"/>
        <v>-2497047270</v>
      </c>
      <c r="T41" s="12"/>
      <c r="U41" s="8">
        <f>S41/$S$73</f>
        <v>-1.3482847986293267E-2</v>
      </c>
    </row>
    <row r="42" spans="1:21">
      <c r="A42" s="1" t="s">
        <v>16</v>
      </c>
      <c r="C42" s="12">
        <v>0</v>
      </c>
      <c r="D42" s="12"/>
      <c r="E42" s="12">
        <v>-1301212860</v>
      </c>
      <c r="F42" s="12"/>
      <c r="G42" s="12">
        <v>0</v>
      </c>
      <c r="H42" s="12"/>
      <c r="I42" s="12">
        <f t="shared" si="0"/>
        <v>-1301212860</v>
      </c>
      <c r="J42" s="12"/>
      <c r="K42" s="8">
        <f>I42/$I$73</f>
        <v>0.17298906391428642</v>
      </c>
      <c r="L42" s="12"/>
      <c r="M42" s="12">
        <v>1605500262</v>
      </c>
      <c r="N42" s="12"/>
      <c r="O42" s="12">
        <v>-20641593991</v>
      </c>
      <c r="P42" s="12"/>
      <c r="Q42" s="12">
        <v>-1317526330</v>
      </c>
      <c r="R42" s="12"/>
      <c r="S42" s="12">
        <f t="shared" si="1"/>
        <v>-20353620059</v>
      </c>
      <c r="T42" s="12"/>
      <c r="U42" s="8">
        <f>S42/$S$73</f>
        <v>-0.10989970775613968</v>
      </c>
    </row>
    <row r="43" spans="1:21">
      <c r="A43" s="1" t="s">
        <v>203</v>
      </c>
      <c r="C43" s="12">
        <v>0</v>
      </c>
      <c r="D43" s="12"/>
      <c r="E43" s="12">
        <v>0</v>
      </c>
      <c r="F43" s="12"/>
      <c r="G43" s="12">
        <v>0</v>
      </c>
      <c r="H43" s="12"/>
      <c r="I43" s="12">
        <f t="shared" si="0"/>
        <v>0</v>
      </c>
      <c r="J43" s="12"/>
      <c r="K43" s="8">
        <f>I43/$I$73</f>
        <v>0</v>
      </c>
      <c r="L43" s="12"/>
      <c r="M43" s="12">
        <v>0</v>
      </c>
      <c r="N43" s="12"/>
      <c r="O43" s="12">
        <v>0</v>
      </c>
      <c r="P43" s="12"/>
      <c r="Q43" s="12">
        <v>-895370255</v>
      </c>
      <c r="R43" s="12"/>
      <c r="S43" s="12">
        <f t="shared" si="1"/>
        <v>-895370255</v>
      </c>
      <c r="T43" s="12"/>
      <c r="U43" s="8">
        <f>S43/$S$73</f>
        <v>-4.8345664836427545E-3</v>
      </c>
    </row>
    <row r="44" spans="1:21">
      <c r="A44" s="1" t="s">
        <v>179</v>
      </c>
      <c r="C44" s="12">
        <v>0</v>
      </c>
      <c r="D44" s="12"/>
      <c r="E44" s="12">
        <v>0</v>
      </c>
      <c r="F44" s="12"/>
      <c r="G44" s="12">
        <v>0</v>
      </c>
      <c r="H44" s="12"/>
      <c r="I44" s="12">
        <f t="shared" si="0"/>
        <v>0</v>
      </c>
      <c r="J44" s="12"/>
      <c r="K44" s="8">
        <f>I44/$I$73</f>
        <v>0</v>
      </c>
      <c r="L44" s="12"/>
      <c r="M44" s="12">
        <v>3428345000</v>
      </c>
      <c r="N44" s="12"/>
      <c r="O44" s="12">
        <v>0</v>
      </c>
      <c r="P44" s="12"/>
      <c r="Q44" s="12">
        <v>24562869618</v>
      </c>
      <c r="R44" s="12"/>
      <c r="S44" s="12">
        <f t="shared" si="1"/>
        <v>27991214618</v>
      </c>
      <c r="T44" s="12"/>
      <c r="U44" s="8">
        <f>S44/$S$73</f>
        <v>0.15113902575268587</v>
      </c>
    </row>
    <row r="45" spans="1:21">
      <c r="A45" s="1" t="s">
        <v>50</v>
      </c>
      <c r="C45" s="12">
        <v>0</v>
      </c>
      <c r="D45" s="12"/>
      <c r="E45" s="12">
        <v>1918335027</v>
      </c>
      <c r="F45" s="12"/>
      <c r="G45" s="12">
        <v>0</v>
      </c>
      <c r="H45" s="12"/>
      <c r="I45" s="12">
        <f t="shared" si="0"/>
        <v>1918335027</v>
      </c>
      <c r="J45" s="12"/>
      <c r="K45" s="8">
        <f>I45/$I$73</f>
        <v>-0.25503204801919754</v>
      </c>
      <c r="L45" s="12"/>
      <c r="M45" s="12">
        <v>2774112570</v>
      </c>
      <c r="N45" s="12"/>
      <c r="O45" s="12">
        <v>-2957433280</v>
      </c>
      <c r="P45" s="12"/>
      <c r="Q45" s="12">
        <v>-453726025</v>
      </c>
      <c r="R45" s="12"/>
      <c r="S45" s="12">
        <f t="shared" si="1"/>
        <v>-637046735</v>
      </c>
      <c r="T45" s="12"/>
      <c r="U45" s="8">
        <f>S45/$S$73</f>
        <v>-3.4397443698250254E-3</v>
      </c>
    </row>
    <row r="46" spans="1:21">
      <c r="A46" s="1" t="s">
        <v>22</v>
      </c>
      <c r="C46" s="12">
        <v>0</v>
      </c>
      <c r="D46" s="12"/>
      <c r="E46" s="12">
        <v>7602157049</v>
      </c>
      <c r="F46" s="12"/>
      <c r="G46" s="12">
        <v>0</v>
      </c>
      <c r="H46" s="12"/>
      <c r="I46" s="12">
        <f t="shared" si="0"/>
        <v>7602157049</v>
      </c>
      <c r="J46" s="12"/>
      <c r="K46" s="8">
        <f>I46/$I$73</f>
        <v>-1.0106647974843286</v>
      </c>
      <c r="L46" s="12"/>
      <c r="M46" s="12">
        <v>5657450400</v>
      </c>
      <c r="N46" s="12"/>
      <c r="O46" s="12">
        <v>9711077760</v>
      </c>
      <c r="P46" s="12"/>
      <c r="Q46" s="12">
        <v>786750941</v>
      </c>
      <c r="R46" s="12"/>
      <c r="S46" s="12">
        <f t="shared" si="1"/>
        <v>16155279101</v>
      </c>
      <c r="T46" s="12"/>
      <c r="U46" s="8">
        <f>S46/$S$73</f>
        <v>8.7230696395636742E-2</v>
      </c>
    </row>
    <row r="47" spans="1:21">
      <c r="A47" s="1" t="s">
        <v>45</v>
      </c>
      <c r="C47" s="12">
        <v>0</v>
      </c>
      <c r="D47" s="12"/>
      <c r="E47" s="12">
        <v>1643874799</v>
      </c>
      <c r="F47" s="12"/>
      <c r="G47" s="12">
        <v>0</v>
      </c>
      <c r="H47" s="12"/>
      <c r="I47" s="12">
        <f t="shared" si="0"/>
        <v>1643874799</v>
      </c>
      <c r="J47" s="12"/>
      <c r="K47" s="8">
        <f>I47/$I$73</f>
        <v>-0.21854407638677636</v>
      </c>
      <c r="L47" s="12"/>
      <c r="M47" s="12">
        <v>2302608000</v>
      </c>
      <c r="N47" s="12"/>
      <c r="O47" s="12">
        <v>-15091227282</v>
      </c>
      <c r="P47" s="12"/>
      <c r="Q47" s="12">
        <v>-1842231036</v>
      </c>
      <c r="R47" s="12"/>
      <c r="S47" s="12">
        <f t="shared" si="1"/>
        <v>-14630850318</v>
      </c>
      <c r="T47" s="12"/>
      <c r="U47" s="8">
        <f>S47/$S$73</f>
        <v>-7.8999517997832905E-2</v>
      </c>
    </row>
    <row r="48" spans="1:21">
      <c r="A48" s="1" t="s">
        <v>48</v>
      </c>
      <c r="C48" s="12">
        <v>0</v>
      </c>
      <c r="D48" s="12"/>
      <c r="E48" s="12">
        <v>397519</v>
      </c>
      <c r="F48" s="12"/>
      <c r="G48" s="12">
        <v>0</v>
      </c>
      <c r="H48" s="12"/>
      <c r="I48" s="12">
        <f t="shared" si="0"/>
        <v>397519</v>
      </c>
      <c r="J48" s="12"/>
      <c r="K48" s="8">
        <f>I48/$I$73</f>
        <v>-5.2847955789603263E-5</v>
      </c>
      <c r="L48" s="12"/>
      <c r="M48" s="12">
        <v>0</v>
      </c>
      <c r="N48" s="12"/>
      <c r="O48" s="12">
        <v>3609932</v>
      </c>
      <c r="P48" s="12"/>
      <c r="Q48" s="12">
        <v>8346084727</v>
      </c>
      <c r="R48" s="12"/>
      <c r="S48" s="12">
        <f t="shared" si="1"/>
        <v>8349694659</v>
      </c>
      <c r="T48" s="12"/>
      <c r="U48" s="8">
        <f>S48/$S$73</f>
        <v>4.5084314250591576E-2</v>
      </c>
    </row>
    <row r="49" spans="1:21">
      <c r="A49" s="1" t="s">
        <v>160</v>
      </c>
      <c r="C49" s="12">
        <v>0</v>
      </c>
      <c r="D49" s="12"/>
      <c r="E49" s="12">
        <v>0</v>
      </c>
      <c r="F49" s="12"/>
      <c r="G49" s="12">
        <v>0</v>
      </c>
      <c r="H49" s="12"/>
      <c r="I49" s="12">
        <f t="shared" si="0"/>
        <v>0</v>
      </c>
      <c r="J49" s="12"/>
      <c r="K49" s="8">
        <f>I49/$I$73</f>
        <v>0</v>
      </c>
      <c r="L49" s="12"/>
      <c r="M49" s="12">
        <v>1542857000</v>
      </c>
      <c r="N49" s="12"/>
      <c r="O49" s="12">
        <v>0</v>
      </c>
      <c r="P49" s="12"/>
      <c r="Q49" s="12">
        <v>3555383214</v>
      </c>
      <c r="R49" s="12"/>
      <c r="S49" s="12">
        <f t="shared" si="1"/>
        <v>5098240214</v>
      </c>
      <c r="T49" s="12"/>
      <c r="U49" s="8">
        <f>S49/$S$73</f>
        <v>2.7528032259865571E-2</v>
      </c>
    </row>
    <row r="50" spans="1:21">
      <c r="A50" s="1" t="s">
        <v>204</v>
      </c>
      <c r="C50" s="12">
        <v>0</v>
      </c>
      <c r="D50" s="12"/>
      <c r="E50" s="12">
        <v>0</v>
      </c>
      <c r="F50" s="12"/>
      <c r="G50" s="12">
        <v>0</v>
      </c>
      <c r="H50" s="12"/>
      <c r="I50" s="12">
        <f t="shared" si="0"/>
        <v>0</v>
      </c>
      <c r="J50" s="12"/>
      <c r="K50" s="8">
        <f>I50/$I$73</f>
        <v>0</v>
      </c>
      <c r="L50" s="12"/>
      <c r="M50" s="12">
        <v>0</v>
      </c>
      <c r="N50" s="12"/>
      <c r="O50" s="12">
        <v>0</v>
      </c>
      <c r="P50" s="12"/>
      <c r="Q50" s="12">
        <v>3579425385</v>
      </c>
      <c r="R50" s="12"/>
      <c r="S50" s="12">
        <f t="shared" si="1"/>
        <v>3579425385</v>
      </c>
      <c r="T50" s="12"/>
      <c r="U50" s="8">
        <f>S50/$S$73</f>
        <v>1.9327166499428845E-2</v>
      </c>
    </row>
    <row r="51" spans="1:21">
      <c r="A51" s="1" t="s">
        <v>49</v>
      </c>
      <c r="C51" s="12">
        <v>0</v>
      </c>
      <c r="D51" s="12"/>
      <c r="E51" s="12">
        <v>-1013081802</v>
      </c>
      <c r="F51" s="12"/>
      <c r="G51" s="12">
        <v>0</v>
      </c>
      <c r="H51" s="12"/>
      <c r="I51" s="12">
        <f t="shared" si="0"/>
        <v>-1013081802</v>
      </c>
      <c r="J51" s="12"/>
      <c r="K51" s="8">
        <f>I51/$I$73</f>
        <v>0.13468363092920743</v>
      </c>
      <c r="L51" s="12"/>
      <c r="M51" s="12">
        <v>14441937500</v>
      </c>
      <c r="N51" s="12"/>
      <c r="O51" s="12">
        <v>-14183145420</v>
      </c>
      <c r="P51" s="12"/>
      <c r="Q51" s="12">
        <v>-996395601</v>
      </c>
      <c r="R51" s="12"/>
      <c r="S51" s="12">
        <f t="shared" si="1"/>
        <v>-737603521</v>
      </c>
      <c r="T51" s="12"/>
      <c r="U51" s="8">
        <f>S51/$S$73</f>
        <v>-3.9827023970586163E-3</v>
      </c>
    </row>
    <row r="52" spans="1:21">
      <c r="A52" s="1" t="s">
        <v>206</v>
      </c>
      <c r="C52" s="12">
        <v>0</v>
      </c>
      <c r="D52" s="12"/>
      <c r="E52" s="12">
        <v>0</v>
      </c>
      <c r="F52" s="12"/>
      <c r="G52" s="12">
        <v>0</v>
      </c>
      <c r="H52" s="12"/>
      <c r="I52" s="12">
        <f t="shared" si="0"/>
        <v>0</v>
      </c>
      <c r="J52" s="12"/>
      <c r="K52" s="8">
        <f>I52/$I$73</f>
        <v>0</v>
      </c>
      <c r="L52" s="12"/>
      <c r="M52" s="12">
        <v>0</v>
      </c>
      <c r="N52" s="12"/>
      <c r="O52" s="12">
        <v>0</v>
      </c>
      <c r="P52" s="12"/>
      <c r="Q52" s="12">
        <v>6869421855</v>
      </c>
      <c r="R52" s="12"/>
      <c r="S52" s="12">
        <f t="shared" si="1"/>
        <v>6869421855</v>
      </c>
      <c r="T52" s="12"/>
      <c r="U52" s="8">
        <f>S52/$S$73</f>
        <v>3.7091556790867522E-2</v>
      </c>
    </row>
    <row r="53" spans="1:21">
      <c r="A53" s="1" t="s">
        <v>58</v>
      </c>
      <c r="C53" s="12">
        <v>0</v>
      </c>
      <c r="D53" s="12"/>
      <c r="E53" s="12">
        <v>-3113137568</v>
      </c>
      <c r="F53" s="12"/>
      <c r="G53" s="12">
        <v>0</v>
      </c>
      <c r="H53" s="12"/>
      <c r="I53" s="12">
        <f t="shared" si="0"/>
        <v>-3113137568</v>
      </c>
      <c r="J53" s="12"/>
      <c r="K53" s="8">
        <f>I53/$I$73</f>
        <v>0.41387444766317338</v>
      </c>
      <c r="L53" s="12"/>
      <c r="M53" s="12">
        <v>5140368585</v>
      </c>
      <c r="N53" s="12"/>
      <c r="O53" s="12">
        <v>5949189610</v>
      </c>
      <c r="P53" s="12"/>
      <c r="Q53" s="12">
        <v>748448713</v>
      </c>
      <c r="R53" s="12"/>
      <c r="S53" s="12">
        <f t="shared" si="1"/>
        <v>11838006908</v>
      </c>
      <c r="T53" s="12"/>
      <c r="U53" s="8">
        <f>S53/$S$73</f>
        <v>6.3919513866973601E-2</v>
      </c>
    </row>
    <row r="54" spans="1:21">
      <c r="A54" s="1" t="s">
        <v>46</v>
      </c>
      <c r="C54" s="12">
        <v>0</v>
      </c>
      <c r="D54" s="12"/>
      <c r="E54" s="12">
        <v>-1770784733</v>
      </c>
      <c r="F54" s="12"/>
      <c r="G54" s="12">
        <v>0</v>
      </c>
      <c r="H54" s="12"/>
      <c r="I54" s="12">
        <f t="shared" si="0"/>
        <v>-1770784733</v>
      </c>
      <c r="J54" s="12"/>
      <c r="K54" s="8">
        <f>I54/$I$73</f>
        <v>0.23541605126418716</v>
      </c>
      <c r="L54" s="12"/>
      <c r="M54" s="12">
        <v>2141086500</v>
      </c>
      <c r="N54" s="12"/>
      <c r="O54" s="12">
        <v>-8675142834</v>
      </c>
      <c r="P54" s="12"/>
      <c r="Q54" s="12">
        <v>-386144928</v>
      </c>
      <c r="R54" s="12"/>
      <c r="S54" s="12">
        <f t="shared" si="1"/>
        <v>-6920201262</v>
      </c>
      <c r="T54" s="12"/>
      <c r="U54" s="8">
        <f>S54/$S$73</f>
        <v>-3.7365741037854214E-2</v>
      </c>
    </row>
    <row r="55" spans="1:21">
      <c r="A55" s="1" t="s">
        <v>52</v>
      </c>
      <c r="C55" s="12">
        <v>0</v>
      </c>
      <c r="D55" s="12"/>
      <c r="E55" s="12">
        <v>2932724850</v>
      </c>
      <c r="F55" s="12"/>
      <c r="G55" s="12">
        <v>0</v>
      </c>
      <c r="H55" s="12"/>
      <c r="I55" s="12">
        <f t="shared" si="0"/>
        <v>2932724850</v>
      </c>
      <c r="J55" s="12"/>
      <c r="K55" s="8">
        <f>I55/$I$73</f>
        <v>-0.38988957311693495</v>
      </c>
      <c r="L55" s="12"/>
      <c r="M55" s="12">
        <v>1329756440</v>
      </c>
      <c r="N55" s="12"/>
      <c r="O55" s="12">
        <v>-26748092396</v>
      </c>
      <c r="P55" s="12"/>
      <c r="Q55" s="12">
        <v>0</v>
      </c>
      <c r="R55" s="12"/>
      <c r="S55" s="12">
        <f t="shared" si="1"/>
        <v>-25418335956</v>
      </c>
      <c r="T55" s="12"/>
      <c r="U55" s="8">
        <f>S55/$S$73</f>
        <v>-0.13724672491253254</v>
      </c>
    </row>
    <row r="56" spans="1:21">
      <c r="A56" s="1" t="s">
        <v>30</v>
      </c>
      <c r="C56" s="12">
        <v>0</v>
      </c>
      <c r="D56" s="12"/>
      <c r="E56" s="12">
        <v>661853023</v>
      </c>
      <c r="F56" s="12"/>
      <c r="G56" s="12">
        <v>0</v>
      </c>
      <c r="H56" s="12"/>
      <c r="I56" s="12">
        <f t="shared" si="0"/>
        <v>661853023</v>
      </c>
      <c r="J56" s="12"/>
      <c r="K56" s="8">
        <f>I56/$I$73</f>
        <v>-8.7989704388266407E-2</v>
      </c>
      <c r="L56" s="12"/>
      <c r="M56" s="12">
        <v>3290260307</v>
      </c>
      <c r="N56" s="12"/>
      <c r="O56" s="12">
        <v>2112583055</v>
      </c>
      <c r="P56" s="12"/>
      <c r="Q56" s="12">
        <v>0</v>
      </c>
      <c r="R56" s="12"/>
      <c r="S56" s="12">
        <f t="shared" si="1"/>
        <v>5402843362</v>
      </c>
      <c r="T56" s="12"/>
      <c r="U56" s="8">
        <f>S56/$S$73</f>
        <v>2.9172741989621866E-2</v>
      </c>
    </row>
    <row r="57" spans="1:21">
      <c r="A57" s="1" t="s">
        <v>47</v>
      </c>
      <c r="C57" s="12">
        <v>0</v>
      </c>
      <c r="D57" s="12"/>
      <c r="E57" s="12">
        <v>-834352367</v>
      </c>
      <c r="F57" s="12"/>
      <c r="G57" s="12">
        <v>0</v>
      </c>
      <c r="H57" s="12"/>
      <c r="I57" s="12">
        <f t="shared" si="0"/>
        <v>-834352367</v>
      </c>
      <c r="J57" s="12"/>
      <c r="K57" s="8">
        <f>I57/$I$73</f>
        <v>0.11092253956205071</v>
      </c>
      <c r="L57" s="12"/>
      <c r="M57" s="12">
        <v>256942800</v>
      </c>
      <c r="N57" s="12"/>
      <c r="O57" s="12">
        <v>-953545563</v>
      </c>
      <c r="P57" s="12"/>
      <c r="Q57" s="12">
        <v>0</v>
      </c>
      <c r="R57" s="12"/>
      <c r="S57" s="12">
        <f t="shared" si="1"/>
        <v>-696602763</v>
      </c>
      <c r="T57" s="12"/>
      <c r="U57" s="8">
        <f>S57/$S$73</f>
        <v>-3.7613181268934793E-3</v>
      </c>
    </row>
    <row r="58" spans="1:21">
      <c r="A58" s="1" t="s">
        <v>17</v>
      </c>
      <c r="C58" s="12">
        <v>0</v>
      </c>
      <c r="D58" s="12"/>
      <c r="E58" s="12">
        <v>1495901773</v>
      </c>
      <c r="F58" s="12"/>
      <c r="G58" s="12">
        <v>0</v>
      </c>
      <c r="H58" s="12"/>
      <c r="I58" s="12">
        <f t="shared" si="0"/>
        <v>1495901773</v>
      </c>
      <c r="J58" s="12"/>
      <c r="K58" s="8">
        <f>I58/$I$73</f>
        <v>-0.19887187974686277</v>
      </c>
      <c r="L58" s="12"/>
      <c r="M58" s="12">
        <v>2321168720</v>
      </c>
      <c r="N58" s="12"/>
      <c r="O58" s="12">
        <v>-11865886229</v>
      </c>
      <c r="P58" s="12"/>
      <c r="Q58" s="12">
        <v>0</v>
      </c>
      <c r="R58" s="12"/>
      <c r="S58" s="12">
        <f t="shared" si="1"/>
        <v>-9544717509</v>
      </c>
      <c r="T58" s="12"/>
      <c r="U58" s="8">
        <f>S58/$S$73</f>
        <v>-5.1536859871282592E-2</v>
      </c>
    </row>
    <row r="59" spans="1:21">
      <c r="A59" s="1" t="s">
        <v>25</v>
      </c>
      <c r="C59" s="12">
        <v>0</v>
      </c>
      <c r="D59" s="12"/>
      <c r="E59" s="12">
        <v>-6608102943</v>
      </c>
      <c r="F59" s="12"/>
      <c r="G59" s="12">
        <v>0</v>
      </c>
      <c r="H59" s="12"/>
      <c r="I59" s="12">
        <f t="shared" si="0"/>
        <v>-6608102943</v>
      </c>
      <c r="J59" s="12"/>
      <c r="K59" s="8">
        <f>I59/$I$73</f>
        <v>0.8785107936597023</v>
      </c>
      <c r="L59" s="12"/>
      <c r="M59" s="12">
        <v>1219581120</v>
      </c>
      <c r="N59" s="12"/>
      <c r="O59" s="12">
        <v>-4678892177</v>
      </c>
      <c r="P59" s="12"/>
      <c r="Q59" s="12">
        <v>0</v>
      </c>
      <c r="R59" s="12"/>
      <c r="S59" s="12">
        <f t="shared" si="1"/>
        <v>-3459311057</v>
      </c>
      <c r="T59" s="12"/>
      <c r="U59" s="8">
        <f>S59/$S$73</f>
        <v>-1.8678607201070119E-2</v>
      </c>
    </row>
    <row r="60" spans="1:21">
      <c r="A60" s="1" t="s">
        <v>31</v>
      </c>
      <c r="C60" s="12">
        <v>0</v>
      </c>
      <c r="D60" s="12"/>
      <c r="E60" s="12">
        <v>-227831965</v>
      </c>
      <c r="F60" s="12"/>
      <c r="G60" s="12">
        <v>0</v>
      </c>
      <c r="H60" s="12"/>
      <c r="I60" s="12">
        <f t="shared" si="0"/>
        <v>-227831965</v>
      </c>
      <c r="J60" s="12"/>
      <c r="K60" s="8">
        <f>I60/$I$73</f>
        <v>3.0289001566663323E-2</v>
      </c>
      <c r="L60" s="12"/>
      <c r="M60" s="12">
        <v>2231241614</v>
      </c>
      <c r="N60" s="12"/>
      <c r="O60" s="12">
        <v>3048608684</v>
      </c>
      <c r="P60" s="12"/>
      <c r="Q60" s="12">
        <v>0</v>
      </c>
      <c r="R60" s="12"/>
      <c r="S60" s="12">
        <f t="shared" si="1"/>
        <v>5279850298</v>
      </c>
      <c r="T60" s="12"/>
      <c r="U60" s="8">
        <f>S60/$S$73</f>
        <v>2.8508638908673604E-2</v>
      </c>
    </row>
    <row r="61" spans="1:21">
      <c r="A61" s="1" t="s">
        <v>19</v>
      </c>
      <c r="C61" s="12">
        <v>0</v>
      </c>
      <c r="D61" s="12"/>
      <c r="E61" s="12">
        <v>-6847148139</v>
      </c>
      <c r="F61" s="12"/>
      <c r="G61" s="12">
        <v>0</v>
      </c>
      <c r="H61" s="12"/>
      <c r="I61" s="12">
        <f t="shared" si="0"/>
        <v>-6847148139</v>
      </c>
      <c r="J61" s="12"/>
      <c r="K61" s="14">
        <f>I61/$I$73</f>
        <v>0.91029053236382729</v>
      </c>
      <c r="L61" s="12"/>
      <c r="M61" s="6">
        <v>5484227448</v>
      </c>
      <c r="N61" s="12"/>
      <c r="O61" s="12">
        <v>-10299022483</v>
      </c>
      <c r="P61" s="12"/>
      <c r="Q61" s="12">
        <v>0</v>
      </c>
      <c r="R61" s="12"/>
      <c r="S61" s="12">
        <f t="shared" si="1"/>
        <v>-4814795035</v>
      </c>
      <c r="T61" s="12"/>
      <c r="U61" s="8">
        <f>S61/$S$73</f>
        <v>-2.599756533326042E-2</v>
      </c>
    </row>
    <row r="62" spans="1:21">
      <c r="A62" s="1" t="s">
        <v>35</v>
      </c>
      <c r="C62" s="12">
        <v>0</v>
      </c>
      <c r="D62" s="12"/>
      <c r="E62" s="12">
        <v>-4292188872</v>
      </c>
      <c r="F62" s="12"/>
      <c r="G62" s="12">
        <v>0</v>
      </c>
      <c r="H62" s="12"/>
      <c r="I62" s="12">
        <f t="shared" si="0"/>
        <v>-4292188872</v>
      </c>
      <c r="J62" s="12"/>
      <c r="K62" s="8">
        <f>I62/$I$73</f>
        <v>0.57062280733268878</v>
      </c>
      <c r="L62" s="12"/>
      <c r="M62" s="12">
        <v>2198964000</v>
      </c>
      <c r="N62" s="12"/>
      <c r="O62" s="12">
        <v>-6137816996</v>
      </c>
      <c r="P62" s="12"/>
      <c r="Q62" s="12">
        <v>0</v>
      </c>
      <c r="R62" s="12"/>
      <c r="S62" s="12">
        <f t="shared" si="1"/>
        <v>-3938852996</v>
      </c>
      <c r="T62" s="12"/>
      <c r="U62" s="8">
        <f>S62/$S$73</f>
        <v>-2.1267901822869296E-2</v>
      </c>
    </row>
    <row r="63" spans="1:21">
      <c r="A63" s="1" t="s">
        <v>59</v>
      </c>
      <c r="C63" s="12">
        <v>0</v>
      </c>
      <c r="D63" s="12"/>
      <c r="E63" s="12">
        <v>3229723143</v>
      </c>
      <c r="F63" s="12"/>
      <c r="G63" s="12">
        <v>0</v>
      </c>
      <c r="H63" s="12"/>
      <c r="I63" s="12">
        <f t="shared" si="0"/>
        <v>3229723143</v>
      </c>
      <c r="J63" s="12"/>
      <c r="K63" s="8">
        <f>I63/$I$73</f>
        <v>-0.42937385602681255</v>
      </c>
      <c r="L63" s="12"/>
      <c r="M63" s="12">
        <v>0</v>
      </c>
      <c r="N63" s="12"/>
      <c r="O63" s="12">
        <v>2226589325</v>
      </c>
      <c r="P63" s="12"/>
      <c r="Q63" s="12">
        <v>0</v>
      </c>
      <c r="R63" s="12"/>
      <c r="S63" s="12">
        <f t="shared" si="1"/>
        <v>2226589325</v>
      </c>
      <c r="T63" s="12"/>
      <c r="U63" s="8">
        <f>S63/$S$73</f>
        <v>1.20225058442239E-2</v>
      </c>
    </row>
    <row r="64" spans="1:21">
      <c r="A64" s="1" t="s">
        <v>62</v>
      </c>
      <c r="C64" s="12">
        <v>0</v>
      </c>
      <c r="D64" s="12"/>
      <c r="E64" s="12">
        <v>107822431</v>
      </c>
      <c r="F64" s="12"/>
      <c r="G64" s="12">
        <v>0</v>
      </c>
      <c r="H64" s="12"/>
      <c r="I64" s="12">
        <f t="shared" si="0"/>
        <v>107822431</v>
      </c>
      <c r="J64" s="12"/>
      <c r="K64" s="8">
        <f>I64/$I$73</f>
        <v>-1.4334396762458016E-2</v>
      </c>
      <c r="L64" s="12"/>
      <c r="M64" s="12">
        <v>0</v>
      </c>
      <c r="N64" s="12"/>
      <c r="O64" s="12">
        <v>107822431</v>
      </c>
      <c r="P64" s="12"/>
      <c r="Q64" s="12">
        <v>0</v>
      </c>
      <c r="R64" s="12"/>
      <c r="S64" s="12">
        <f t="shared" si="1"/>
        <v>107822431</v>
      </c>
      <c r="T64" s="12"/>
      <c r="U64" s="8">
        <f>S64/$S$73</f>
        <v>5.8218899744160422E-4</v>
      </c>
    </row>
    <row r="65" spans="1:21">
      <c r="A65" s="1" t="s">
        <v>65</v>
      </c>
      <c r="C65" s="12">
        <v>0</v>
      </c>
      <c r="D65" s="12"/>
      <c r="E65" s="12">
        <v>2041258385</v>
      </c>
      <c r="F65" s="12"/>
      <c r="G65" s="12">
        <v>0</v>
      </c>
      <c r="H65" s="12"/>
      <c r="I65" s="12">
        <f t="shared" si="0"/>
        <v>2041258385</v>
      </c>
      <c r="J65" s="12"/>
      <c r="K65" s="8">
        <f>I65/$I$73</f>
        <v>-0.27137402963289037</v>
      </c>
      <c r="L65" s="12"/>
      <c r="M65" s="12">
        <v>0</v>
      </c>
      <c r="N65" s="12"/>
      <c r="O65" s="12">
        <v>2041258385</v>
      </c>
      <c r="P65" s="12"/>
      <c r="Q65" s="12">
        <v>0</v>
      </c>
      <c r="R65" s="12"/>
      <c r="S65" s="12">
        <f t="shared" si="1"/>
        <v>2041258385</v>
      </c>
      <c r="T65" s="12"/>
      <c r="U65" s="8">
        <f>S65/$S$73</f>
        <v>1.102180837197427E-2</v>
      </c>
    </row>
    <row r="66" spans="1:21">
      <c r="A66" s="1" t="s">
        <v>29</v>
      </c>
      <c r="C66" s="12">
        <v>0</v>
      </c>
      <c r="D66" s="12"/>
      <c r="E66" s="12">
        <v>0</v>
      </c>
      <c r="F66" s="12"/>
      <c r="G66" s="12">
        <v>0</v>
      </c>
      <c r="H66" s="12"/>
      <c r="I66" s="12">
        <f t="shared" si="0"/>
        <v>0</v>
      </c>
      <c r="J66" s="12"/>
      <c r="K66" s="8">
        <f>I66/$I$73</f>
        <v>0</v>
      </c>
      <c r="L66" s="12"/>
      <c r="M66" s="12">
        <v>0</v>
      </c>
      <c r="N66" s="12"/>
      <c r="O66" s="12">
        <v>-254627022</v>
      </c>
      <c r="P66" s="12"/>
      <c r="Q66" s="12">
        <v>0</v>
      </c>
      <c r="R66" s="12"/>
      <c r="S66" s="12">
        <f t="shared" si="1"/>
        <v>-254627022</v>
      </c>
      <c r="T66" s="12"/>
      <c r="U66" s="8">
        <f>S66/$S$73</f>
        <v>-1.3748628117995344E-3</v>
      </c>
    </row>
    <row r="67" spans="1:21">
      <c r="A67" s="1" t="s">
        <v>57</v>
      </c>
      <c r="C67" s="12">
        <v>0</v>
      </c>
      <c r="D67" s="12"/>
      <c r="E67" s="12">
        <v>5059474680</v>
      </c>
      <c r="F67" s="12"/>
      <c r="G67" s="12">
        <v>0</v>
      </c>
      <c r="H67" s="12"/>
      <c r="I67" s="12">
        <f t="shared" si="0"/>
        <v>5059474680</v>
      </c>
      <c r="J67" s="12"/>
      <c r="K67" s="8">
        <f>I67/$I$73</f>
        <v>-0.67262921824430311</v>
      </c>
      <c r="L67" s="12"/>
      <c r="M67" s="12">
        <v>0</v>
      </c>
      <c r="N67" s="12"/>
      <c r="O67" s="12">
        <v>4964585109</v>
      </c>
      <c r="P67" s="12"/>
      <c r="Q67" s="12">
        <v>0</v>
      </c>
      <c r="R67" s="12"/>
      <c r="S67" s="12">
        <f t="shared" si="1"/>
        <v>4964585109</v>
      </c>
      <c r="T67" s="12"/>
      <c r="U67" s="8">
        <f>S67/$S$73</f>
        <v>2.6806359312397873E-2</v>
      </c>
    </row>
    <row r="68" spans="1:21">
      <c r="A68" s="1" t="s">
        <v>64</v>
      </c>
      <c r="C68" s="12">
        <v>0</v>
      </c>
      <c r="D68" s="12"/>
      <c r="E68" s="12">
        <v>309260200</v>
      </c>
      <c r="F68" s="12"/>
      <c r="G68" s="12">
        <v>0</v>
      </c>
      <c r="H68" s="12"/>
      <c r="I68" s="12">
        <f t="shared" si="0"/>
        <v>309260200</v>
      </c>
      <c r="J68" s="12"/>
      <c r="K68" s="8">
        <f>I68/$I$73</f>
        <v>-4.1114435730327012E-2</v>
      </c>
      <c r="L68" s="12"/>
      <c r="M68" s="12">
        <v>0</v>
      </c>
      <c r="N68" s="12"/>
      <c r="O68" s="12">
        <v>309260206</v>
      </c>
      <c r="P68" s="12"/>
      <c r="Q68" s="12">
        <v>0</v>
      </c>
      <c r="R68" s="12"/>
      <c r="S68" s="12">
        <f t="shared" si="1"/>
        <v>309260206</v>
      </c>
      <c r="T68" s="12"/>
      <c r="U68" s="8">
        <f>S68/$S$73</f>
        <v>1.6698555913632108E-3</v>
      </c>
    </row>
    <row r="69" spans="1:21">
      <c r="A69" s="1" t="s">
        <v>34</v>
      </c>
      <c r="C69" s="12">
        <v>0</v>
      </c>
      <c r="D69" s="12"/>
      <c r="E69" s="12">
        <v>0</v>
      </c>
      <c r="F69" s="12"/>
      <c r="G69" s="12">
        <v>0</v>
      </c>
      <c r="H69" s="12"/>
      <c r="I69" s="12">
        <f t="shared" si="0"/>
        <v>0</v>
      </c>
      <c r="J69" s="12"/>
      <c r="K69" s="8">
        <f>I69/$I$73</f>
        <v>0</v>
      </c>
      <c r="L69" s="12"/>
      <c r="M69" s="6">
        <v>8665997683</v>
      </c>
      <c r="N69" s="12"/>
      <c r="O69" s="12">
        <v>0</v>
      </c>
      <c r="P69" s="12"/>
      <c r="Q69" s="12">
        <v>0</v>
      </c>
      <c r="R69" s="12"/>
      <c r="S69" s="12">
        <f t="shared" si="1"/>
        <v>8665997683</v>
      </c>
      <c r="T69" s="12"/>
      <c r="U69" s="8">
        <f>S69/$S$73</f>
        <v>4.679219765409514E-2</v>
      </c>
    </row>
    <row r="70" spans="1:21">
      <c r="A70" s="1" t="s">
        <v>15</v>
      </c>
      <c r="C70" s="12">
        <v>0</v>
      </c>
      <c r="D70" s="12"/>
      <c r="E70" s="12">
        <v>341488033</v>
      </c>
      <c r="F70" s="12"/>
      <c r="G70" s="12">
        <v>0</v>
      </c>
      <c r="H70" s="12"/>
      <c r="I70" s="12">
        <f>C70+E70+G70</f>
        <v>341488033</v>
      </c>
      <c r="J70" s="12"/>
      <c r="K70" s="8">
        <f>I70/$I$73</f>
        <v>-4.5398948152572782E-2</v>
      </c>
      <c r="L70" s="12"/>
      <c r="M70" s="12">
        <v>0</v>
      </c>
      <c r="N70" s="12"/>
      <c r="O70" s="12">
        <v>-11293746603</v>
      </c>
      <c r="P70" s="12"/>
      <c r="Q70" s="12">
        <v>0</v>
      </c>
      <c r="R70" s="12"/>
      <c r="S70" s="12">
        <f t="shared" si="1"/>
        <v>-11293746603</v>
      </c>
      <c r="T70" s="12"/>
      <c r="U70" s="8">
        <f>S70/$S$73</f>
        <v>-6.0980771358791687E-2</v>
      </c>
    </row>
    <row r="71" spans="1:21">
      <c r="A71" s="1" t="s">
        <v>63</v>
      </c>
      <c r="C71" s="12">
        <v>0</v>
      </c>
      <c r="D71" s="12"/>
      <c r="E71" s="12">
        <v>-998802424</v>
      </c>
      <c r="F71" s="12"/>
      <c r="G71" s="12">
        <v>0</v>
      </c>
      <c r="H71" s="12"/>
      <c r="I71" s="12">
        <f t="shared" ref="I71:I72" si="2">C71+E71+G71</f>
        <v>-998802424</v>
      </c>
      <c r="J71" s="12"/>
      <c r="K71" s="8">
        <f t="shared" ref="K71:K72" si="3">I71/$I$73</f>
        <v>0.13278526648059732</v>
      </c>
      <c r="L71" s="12"/>
      <c r="M71" s="12">
        <v>0</v>
      </c>
      <c r="N71" s="12"/>
      <c r="O71" s="12">
        <v>-998802424</v>
      </c>
      <c r="P71" s="12"/>
      <c r="Q71" s="12">
        <v>0</v>
      </c>
      <c r="R71" s="12"/>
      <c r="S71" s="12">
        <f t="shared" ref="S71:S72" si="4">M71+O71+Q71</f>
        <v>-998802424</v>
      </c>
      <c r="T71" s="12"/>
      <c r="U71" s="8">
        <f t="shared" ref="U71:U72" si="5">S71/$S$73</f>
        <v>-5.3930501888869867E-3</v>
      </c>
    </row>
    <row r="72" spans="1:21">
      <c r="A72" s="1" t="s">
        <v>60</v>
      </c>
      <c r="C72" s="12">
        <v>0</v>
      </c>
      <c r="D72" s="12"/>
      <c r="E72" s="12">
        <v>0</v>
      </c>
      <c r="F72" s="12"/>
      <c r="G72" s="12">
        <v>0</v>
      </c>
      <c r="H72" s="12"/>
      <c r="I72" s="12">
        <f t="shared" si="2"/>
        <v>0</v>
      </c>
      <c r="J72" s="12"/>
      <c r="K72" s="8">
        <f t="shared" si="3"/>
        <v>0</v>
      </c>
      <c r="L72" s="12"/>
      <c r="M72" s="12">
        <v>0</v>
      </c>
      <c r="N72" s="12"/>
      <c r="O72" s="12">
        <v>544251564</v>
      </c>
      <c r="P72" s="12"/>
      <c r="Q72" s="12">
        <v>0</v>
      </c>
      <c r="R72" s="12"/>
      <c r="S72" s="12">
        <f t="shared" si="4"/>
        <v>544251564</v>
      </c>
      <c r="T72" s="12"/>
      <c r="U72" s="8">
        <f t="shared" si="5"/>
        <v>2.9386953110080135E-3</v>
      </c>
    </row>
    <row r="73" spans="1:21" ht="24.75" thickBot="1">
      <c r="C73" s="13">
        <f>SUM(C8:C72)</f>
        <v>0</v>
      </c>
      <c r="D73" s="12"/>
      <c r="E73" s="13">
        <f>SUM(E8:E72)</f>
        <v>-18966446263</v>
      </c>
      <c r="F73" s="12"/>
      <c r="G73" s="13">
        <f>SUM(SUM(G8:G72))</f>
        <v>11444509150</v>
      </c>
      <c r="H73" s="12"/>
      <c r="I73" s="13">
        <f>SUM(I8:I72)</f>
        <v>-7521937113</v>
      </c>
      <c r="J73" s="12"/>
      <c r="K73" s="10">
        <f>SUM(K8:K72)</f>
        <v>0.99999999999999956</v>
      </c>
      <c r="L73" s="12"/>
      <c r="M73" s="13">
        <f>SUM(M8:M72)</f>
        <v>172500497606</v>
      </c>
      <c r="N73" s="12"/>
      <c r="O73" s="13">
        <f>SUM(O8:O72)</f>
        <v>-176173098394</v>
      </c>
      <c r="P73" s="12"/>
      <c r="Q73" s="13">
        <f>SUM(Q8:Q72)</f>
        <v>188874367695</v>
      </c>
      <c r="R73" s="12"/>
      <c r="S73" s="13">
        <f>SUM(S8:S72)</f>
        <v>185201766907</v>
      </c>
      <c r="T73" s="12"/>
      <c r="U73" s="10">
        <f>SUM(U8:U72)</f>
        <v>0.99999999999999978</v>
      </c>
    </row>
    <row r="74" spans="1:21" ht="24.75" thickTop="1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1"/>
  <sheetViews>
    <sheetView rightToLeft="1" topLeftCell="A31" workbookViewId="0">
      <selection activeCell="G44" sqref="G44"/>
    </sheetView>
  </sheetViews>
  <sheetFormatPr defaultRowHeight="24"/>
  <cols>
    <col min="1" max="1" width="32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20.140625" style="1" bestFit="1" customWidth="1"/>
    <col min="6" max="6" width="1" style="1" customWidth="1"/>
    <col min="7" max="7" width="19" style="1" bestFit="1" customWidth="1"/>
    <col min="8" max="8" width="1" style="1" customWidth="1"/>
    <col min="9" max="9" width="19" style="1" bestFit="1" customWidth="1"/>
    <col min="10" max="10" width="1" style="1" customWidth="1"/>
    <col min="11" max="11" width="18.85546875" style="1" bestFit="1" customWidth="1"/>
    <col min="12" max="12" width="1" style="1" customWidth="1"/>
    <col min="13" max="13" width="20.140625" style="1" bestFit="1" customWidth="1"/>
    <col min="14" max="14" width="1" style="1" customWidth="1"/>
    <col min="15" max="15" width="19" style="1" bestFit="1" customWidth="1"/>
    <col min="16" max="16" width="1" style="1" customWidth="1"/>
    <col min="17" max="17" width="19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144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148</v>
      </c>
      <c r="C6" s="17" t="s">
        <v>146</v>
      </c>
      <c r="D6" s="17" t="s">
        <v>146</v>
      </c>
      <c r="E6" s="17" t="s">
        <v>146</v>
      </c>
      <c r="F6" s="17" t="s">
        <v>146</v>
      </c>
      <c r="G6" s="17" t="s">
        <v>146</v>
      </c>
      <c r="H6" s="17" t="s">
        <v>146</v>
      </c>
      <c r="I6" s="17" t="s">
        <v>146</v>
      </c>
      <c r="K6" s="17" t="s">
        <v>147</v>
      </c>
      <c r="L6" s="17" t="s">
        <v>147</v>
      </c>
      <c r="M6" s="17" t="s">
        <v>147</v>
      </c>
      <c r="N6" s="17" t="s">
        <v>147</v>
      </c>
      <c r="O6" s="17" t="s">
        <v>147</v>
      </c>
      <c r="P6" s="17" t="s">
        <v>147</v>
      </c>
      <c r="Q6" s="17" t="s">
        <v>147</v>
      </c>
    </row>
    <row r="7" spans="1:17" ht="24.75">
      <c r="A7" s="17" t="s">
        <v>148</v>
      </c>
      <c r="C7" s="17" t="s">
        <v>223</v>
      </c>
      <c r="E7" s="17" t="s">
        <v>220</v>
      </c>
      <c r="G7" s="17" t="s">
        <v>221</v>
      </c>
      <c r="I7" s="17" t="s">
        <v>224</v>
      </c>
      <c r="K7" s="17" t="s">
        <v>223</v>
      </c>
      <c r="M7" s="17" t="s">
        <v>220</v>
      </c>
      <c r="O7" s="17" t="s">
        <v>221</v>
      </c>
      <c r="Q7" s="17" t="s">
        <v>224</v>
      </c>
    </row>
    <row r="8" spans="1:17">
      <c r="A8" s="1" t="s">
        <v>117</v>
      </c>
      <c r="C8" s="12">
        <v>0</v>
      </c>
      <c r="D8" s="12"/>
      <c r="E8" s="12">
        <v>0</v>
      </c>
      <c r="F8" s="12"/>
      <c r="G8" s="12">
        <v>13428352989</v>
      </c>
      <c r="H8" s="12"/>
      <c r="I8" s="12">
        <f>G8+E8+C8</f>
        <v>13428352989</v>
      </c>
      <c r="J8" s="12"/>
      <c r="K8" s="12">
        <v>0</v>
      </c>
      <c r="L8" s="12"/>
      <c r="M8" s="12">
        <v>0</v>
      </c>
      <c r="N8" s="12"/>
      <c r="O8" s="12">
        <v>20778107361</v>
      </c>
      <c r="P8" s="12"/>
      <c r="Q8" s="12">
        <f>K8+M8+O8</f>
        <v>20778107361</v>
      </c>
    </row>
    <row r="9" spans="1:17">
      <c r="A9" s="1" t="s">
        <v>119</v>
      </c>
      <c r="C9" s="12">
        <v>9539203110</v>
      </c>
      <c r="D9" s="12"/>
      <c r="E9" s="12">
        <v>2016319102</v>
      </c>
      <c r="F9" s="12"/>
      <c r="G9" s="12">
        <v>-42804366</v>
      </c>
      <c r="H9" s="12"/>
      <c r="I9" s="12">
        <f t="shared" ref="I9:I38" si="0">G9+E9+C9</f>
        <v>11512717846</v>
      </c>
      <c r="J9" s="12"/>
      <c r="K9" s="12">
        <v>9539203110</v>
      </c>
      <c r="L9" s="12"/>
      <c r="M9" s="12">
        <v>1896736183</v>
      </c>
      <c r="N9" s="12"/>
      <c r="O9" s="12">
        <v>-42804366</v>
      </c>
      <c r="P9" s="12"/>
      <c r="Q9" s="12">
        <f t="shared" ref="Q9:Q39" si="1">K9+M9+O9</f>
        <v>11393134927</v>
      </c>
    </row>
    <row r="10" spans="1:17">
      <c r="A10" s="1" t="s">
        <v>88</v>
      </c>
      <c r="C10" s="12">
        <v>0</v>
      </c>
      <c r="D10" s="12"/>
      <c r="E10" s="12">
        <v>0</v>
      </c>
      <c r="F10" s="12"/>
      <c r="G10" s="12">
        <v>7038558946</v>
      </c>
      <c r="H10" s="12"/>
      <c r="I10" s="12">
        <f t="shared" si="0"/>
        <v>7038558946</v>
      </c>
      <c r="J10" s="12"/>
      <c r="K10" s="12">
        <v>0</v>
      </c>
      <c r="L10" s="12"/>
      <c r="M10" s="12">
        <v>0</v>
      </c>
      <c r="N10" s="12"/>
      <c r="O10" s="12">
        <v>7038558946</v>
      </c>
      <c r="P10" s="12"/>
      <c r="Q10" s="12">
        <f t="shared" si="1"/>
        <v>7038558946</v>
      </c>
    </row>
    <row r="11" spans="1:17">
      <c r="A11" s="1" t="s">
        <v>91</v>
      </c>
      <c r="C11" s="12">
        <v>0</v>
      </c>
      <c r="D11" s="12"/>
      <c r="E11" s="12">
        <v>-322148599</v>
      </c>
      <c r="F11" s="12"/>
      <c r="G11" s="12">
        <v>394062565</v>
      </c>
      <c r="H11" s="12"/>
      <c r="I11" s="12">
        <f t="shared" si="0"/>
        <v>71913966</v>
      </c>
      <c r="J11" s="12"/>
      <c r="K11" s="12">
        <v>0</v>
      </c>
      <c r="L11" s="12"/>
      <c r="M11" s="12">
        <v>655014257</v>
      </c>
      <c r="N11" s="12"/>
      <c r="O11" s="12">
        <v>808545429</v>
      </c>
      <c r="P11" s="12"/>
      <c r="Q11" s="12">
        <f t="shared" si="1"/>
        <v>1463559686</v>
      </c>
    </row>
    <row r="12" spans="1:17">
      <c r="A12" s="1" t="s">
        <v>118</v>
      </c>
      <c r="C12" s="12">
        <v>0</v>
      </c>
      <c r="D12" s="12"/>
      <c r="E12" s="12">
        <v>0</v>
      </c>
      <c r="F12" s="12"/>
      <c r="G12" s="12">
        <v>4135312876</v>
      </c>
      <c r="H12" s="12"/>
      <c r="I12" s="12">
        <f t="shared" si="0"/>
        <v>4135312876</v>
      </c>
      <c r="J12" s="12"/>
      <c r="K12" s="12">
        <v>0</v>
      </c>
      <c r="L12" s="12"/>
      <c r="M12" s="12">
        <v>0</v>
      </c>
      <c r="N12" s="12"/>
      <c r="O12" s="12">
        <v>4135312876</v>
      </c>
      <c r="P12" s="12"/>
      <c r="Q12" s="12">
        <f t="shared" si="1"/>
        <v>4135312876</v>
      </c>
    </row>
    <row r="13" spans="1:17">
      <c r="A13" s="1" t="s">
        <v>115</v>
      </c>
      <c r="C13" s="12">
        <v>0</v>
      </c>
      <c r="D13" s="12"/>
      <c r="E13" s="12">
        <v>0</v>
      </c>
      <c r="F13" s="12"/>
      <c r="G13" s="12">
        <v>10260258642</v>
      </c>
      <c r="H13" s="12"/>
      <c r="I13" s="12">
        <f t="shared" si="0"/>
        <v>10260258642</v>
      </c>
      <c r="J13" s="12"/>
      <c r="K13" s="12">
        <v>0</v>
      </c>
      <c r="L13" s="12"/>
      <c r="M13" s="12">
        <v>0</v>
      </c>
      <c r="N13" s="12"/>
      <c r="O13" s="12">
        <v>10260258642</v>
      </c>
      <c r="P13" s="12"/>
      <c r="Q13" s="12">
        <f t="shared" si="1"/>
        <v>10260258642</v>
      </c>
    </row>
    <row r="14" spans="1:17">
      <c r="A14" s="1" t="s">
        <v>207</v>
      </c>
      <c r="C14" s="12">
        <v>0</v>
      </c>
      <c r="D14" s="12"/>
      <c r="E14" s="12">
        <v>0</v>
      </c>
      <c r="F14" s="12"/>
      <c r="G14" s="12">
        <v>0</v>
      </c>
      <c r="H14" s="12"/>
      <c r="I14" s="12">
        <f t="shared" si="0"/>
        <v>0</v>
      </c>
      <c r="J14" s="12"/>
      <c r="K14" s="12">
        <v>0</v>
      </c>
      <c r="L14" s="12"/>
      <c r="M14" s="12">
        <v>0</v>
      </c>
      <c r="N14" s="12"/>
      <c r="O14" s="12">
        <v>4009485039</v>
      </c>
      <c r="P14" s="12"/>
      <c r="Q14" s="12">
        <f t="shared" si="1"/>
        <v>4009485039</v>
      </c>
    </row>
    <row r="15" spans="1:17">
      <c r="A15" s="1" t="s">
        <v>208</v>
      </c>
      <c r="C15" s="12">
        <v>0</v>
      </c>
      <c r="D15" s="12"/>
      <c r="E15" s="12">
        <v>0</v>
      </c>
      <c r="F15" s="12"/>
      <c r="G15" s="12">
        <v>0</v>
      </c>
      <c r="H15" s="12"/>
      <c r="I15" s="12">
        <f t="shared" si="0"/>
        <v>0</v>
      </c>
      <c r="J15" s="12"/>
      <c r="K15" s="12">
        <v>0</v>
      </c>
      <c r="L15" s="12"/>
      <c r="M15" s="12">
        <v>0</v>
      </c>
      <c r="N15" s="12"/>
      <c r="O15" s="12">
        <v>6156445523</v>
      </c>
      <c r="P15" s="12"/>
      <c r="Q15" s="12">
        <f t="shared" si="1"/>
        <v>6156445523</v>
      </c>
    </row>
    <row r="16" spans="1:17">
      <c r="A16" s="1" t="s">
        <v>209</v>
      </c>
      <c r="C16" s="12">
        <v>0</v>
      </c>
      <c r="D16" s="12"/>
      <c r="E16" s="12">
        <v>0</v>
      </c>
      <c r="F16" s="12"/>
      <c r="G16" s="12">
        <v>0</v>
      </c>
      <c r="H16" s="12"/>
      <c r="I16" s="12">
        <f t="shared" si="0"/>
        <v>0</v>
      </c>
      <c r="J16" s="12"/>
      <c r="K16" s="12">
        <v>0</v>
      </c>
      <c r="L16" s="12"/>
      <c r="M16" s="12">
        <v>0</v>
      </c>
      <c r="N16" s="12"/>
      <c r="O16" s="12">
        <v>14592358497</v>
      </c>
      <c r="P16" s="12"/>
      <c r="Q16" s="12">
        <f t="shared" si="1"/>
        <v>14592358497</v>
      </c>
    </row>
    <row r="17" spans="1:17">
      <c r="A17" s="1" t="s">
        <v>82</v>
      </c>
      <c r="C17" s="12">
        <v>0</v>
      </c>
      <c r="D17" s="12"/>
      <c r="E17" s="12">
        <v>145771974</v>
      </c>
      <c r="F17" s="12"/>
      <c r="G17" s="12">
        <v>0</v>
      </c>
      <c r="H17" s="12"/>
      <c r="I17" s="12">
        <f t="shared" si="0"/>
        <v>145771974</v>
      </c>
      <c r="J17" s="12"/>
      <c r="K17" s="12">
        <v>0</v>
      </c>
      <c r="L17" s="12"/>
      <c r="M17" s="12">
        <v>2635643603</v>
      </c>
      <c r="N17" s="12"/>
      <c r="O17" s="12">
        <v>13009527615</v>
      </c>
      <c r="P17" s="12"/>
      <c r="Q17" s="12">
        <f t="shared" si="1"/>
        <v>15645171218</v>
      </c>
    </row>
    <row r="18" spans="1:17">
      <c r="A18" s="1" t="s">
        <v>210</v>
      </c>
      <c r="C18" s="12">
        <v>0</v>
      </c>
      <c r="D18" s="12"/>
      <c r="E18" s="12">
        <v>0</v>
      </c>
      <c r="F18" s="12"/>
      <c r="G18" s="12">
        <v>0</v>
      </c>
      <c r="H18" s="12"/>
      <c r="I18" s="12">
        <f t="shared" si="0"/>
        <v>0</v>
      </c>
      <c r="J18" s="12"/>
      <c r="K18" s="12">
        <v>0</v>
      </c>
      <c r="L18" s="12"/>
      <c r="M18" s="12">
        <v>0</v>
      </c>
      <c r="N18" s="12"/>
      <c r="O18" s="12">
        <v>897591111</v>
      </c>
      <c r="P18" s="12"/>
      <c r="Q18" s="12">
        <f t="shared" si="1"/>
        <v>897591111</v>
      </c>
    </row>
    <row r="19" spans="1:17">
      <c r="A19" s="1" t="s">
        <v>211</v>
      </c>
      <c r="C19" s="12">
        <v>0</v>
      </c>
      <c r="D19" s="12"/>
      <c r="E19" s="12">
        <v>0</v>
      </c>
      <c r="F19" s="12"/>
      <c r="G19" s="12">
        <v>0</v>
      </c>
      <c r="H19" s="12"/>
      <c r="I19" s="12">
        <f t="shared" si="0"/>
        <v>0</v>
      </c>
      <c r="J19" s="12"/>
      <c r="K19" s="12">
        <v>0</v>
      </c>
      <c r="L19" s="12"/>
      <c r="M19" s="12">
        <v>0</v>
      </c>
      <c r="N19" s="12"/>
      <c r="O19" s="12">
        <v>10198495090</v>
      </c>
      <c r="P19" s="12"/>
      <c r="Q19" s="12">
        <f t="shared" si="1"/>
        <v>10198495090</v>
      </c>
    </row>
    <row r="20" spans="1:17">
      <c r="A20" s="1" t="s">
        <v>212</v>
      </c>
      <c r="C20" s="12">
        <v>0</v>
      </c>
      <c r="D20" s="12"/>
      <c r="E20" s="12">
        <v>0</v>
      </c>
      <c r="F20" s="12"/>
      <c r="G20" s="12">
        <v>0</v>
      </c>
      <c r="H20" s="12"/>
      <c r="I20" s="12">
        <f t="shared" si="0"/>
        <v>0</v>
      </c>
      <c r="J20" s="12"/>
      <c r="K20" s="12">
        <v>0</v>
      </c>
      <c r="L20" s="12"/>
      <c r="M20" s="12">
        <v>0</v>
      </c>
      <c r="N20" s="12"/>
      <c r="O20" s="12">
        <v>43691404708</v>
      </c>
      <c r="P20" s="12"/>
      <c r="Q20" s="12">
        <f t="shared" si="1"/>
        <v>43691404708</v>
      </c>
    </row>
    <row r="21" spans="1:17">
      <c r="A21" s="1" t="s">
        <v>213</v>
      </c>
      <c r="C21" s="12">
        <v>0</v>
      </c>
      <c r="D21" s="12"/>
      <c r="E21" s="12">
        <v>0</v>
      </c>
      <c r="F21" s="12"/>
      <c r="G21" s="12">
        <v>0</v>
      </c>
      <c r="H21" s="12"/>
      <c r="I21" s="12">
        <f t="shared" si="0"/>
        <v>0</v>
      </c>
      <c r="J21" s="12"/>
      <c r="K21" s="12">
        <v>0</v>
      </c>
      <c r="L21" s="12"/>
      <c r="M21" s="12">
        <v>0</v>
      </c>
      <c r="N21" s="12"/>
      <c r="O21" s="12">
        <v>9966931695</v>
      </c>
      <c r="P21" s="12"/>
      <c r="Q21" s="12">
        <f t="shared" si="1"/>
        <v>9966931695</v>
      </c>
    </row>
    <row r="22" spans="1:17">
      <c r="A22" s="1" t="s">
        <v>214</v>
      </c>
      <c r="C22" s="12">
        <v>0</v>
      </c>
      <c r="D22" s="12"/>
      <c r="E22" s="12">
        <v>0</v>
      </c>
      <c r="F22" s="12"/>
      <c r="G22" s="12">
        <v>0</v>
      </c>
      <c r="H22" s="12"/>
      <c r="I22" s="12">
        <f t="shared" si="0"/>
        <v>0</v>
      </c>
      <c r="J22" s="12"/>
      <c r="K22" s="12">
        <v>0</v>
      </c>
      <c r="L22" s="12"/>
      <c r="M22" s="12">
        <v>0</v>
      </c>
      <c r="N22" s="12"/>
      <c r="O22" s="12">
        <v>914111840</v>
      </c>
      <c r="P22" s="12"/>
      <c r="Q22" s="12">
        <f t="shared" si="1"/>
        <v>914111840</v>
      </c>
    </row>
    <row r="23" spans="1:17">
      <c r="A23" s="1" t="s">
        <v>215</v>
      </c>
      <c r="C23" s="12">
        <v>0</v>
      </c>
      <c r="D23" s="12"/>
      <c r="E23" s="12">
        <v>0</v>
      </c>
      <c r="F23" s="12"/>
      <c r="G23" s="12">
        <v>0</v>
      </c>
      <c r="H23" s="12"/>
      <c r="I23" s="12">
        <f t="shared" si="0"/>
        <v>0</v>
      </c>
      <c r="J23" s="12"/>
      <c r="K23" s="12">
        <v>0</v>
      </c>
      <c r="L23" s="12"/>
      <c r="M23" s="12">
        <v>0</v>
      </c>
      <c r="N23" s="12"/>
      <c r="O23" s="12">
        <v>10024988576</v>
      </c>
      <c r="P23" s="12"/>
      <c r="Q23" s="12">
        <f t="shared" si="1"/>
        <v>10024988576</v>
      </c>
    </row>
    <row r="24" spans="1:17">
      <c r="A24" s="1" t="s">
        <v>216</v>
      </c>
      <c r="C24" s="12">
        <v>0</v>
      </c>
      <c r="D24" s="12"/>
      <c r="E24" s="12">
        <v>0</v>
      </c>
      <c r="F24" s="12"/>
      <c r="G24" s="12">
        <v>0</v>
      </c>
      <c r="H24" s="12"/>
      <c r="I24" s="12">
        <f t="shared" si="0"/>
        <v>0</v>
      </c>
      <c r="J24" s="12"/>
      <c r="K24" s="12">
        <v>0</v>
      </c>
      <c r="L24" s="12"/>
      <c r="M24" s="12">
        <v>0</v>
      </c>
      <c r="N24" s="12"/>
      <c r="O24" s="12">
        <v>27792332942</v>
      </c>
      <c r="P24" s="12"/>
      <c r="Q24" s="12">
        <f t="shared" si="1"/>
        <v>27792332942</v>
      </c>
    </row>
    <row r="25" spans="1:17">
      <c r="A25" s="1" t="s">
        <v>217</v>
      </c>
      <c r="C25" s="12">
        <v>0</v>
      </c>
      <c r="D25" s="12"/>
      <c r="E25" s="12">
        <v>0</v>
      </c>
      <c r="F25" s="12"/>
      <c r="G25" s="12">
        <v>0</v>
      </c>
      <c r="H25" s="12"/>
      <c r="I25" s="12">
        <f t="shared" si="0"/>
        <v>0</v>
      </c>
      <c r="J25" s="12"/>
      <c r="K25" s="12">
        <v>0</v>
      </c>
      <c r="L25" s="12"/>
      <c r="M25" s="12">
        <v>0</v>
      </c>
      <c r="N25" s="12"/>
      <c r="O25" s="12">
        <v>1094801534</v>
      </c>
      <c r="P25" s="12"/>
      <c r="Q25" s="12">
        <f t="shared" si="1"/>
        <v>1094801534</v>
      </c>
    </row>
    <row r="26" spans="1:17">
      <c r="A26" s="1" t="s">
        <v>218</v>
      </c>
      <c r="C26" s="12">
        <v>0</v>
      </c>
      <c r="D26" s="12"/>
      <c r="E26" s="12">
        <v>0</v>
      </c>
      <c r="F26" s="12"/>
      <c r="G26" s="12">
        <v>0</v>
      </c>
      <c r="H26" s="12"/>
      <c r="I26" s="12">
        <f t="shared" si="0"/>
        <v>0</v>
      </c>
      <c r="J26" s="12"/>
      <c r="K26" s="12">
        <v>0</v>
      </c>
      <c r="L26" s="12"/>
      <c r="M26" s="12">
        <v>0</v>
      </c>
      <c r="N26" s="12"/>
      <c r="O26" s="12">
        <v>2716108211</v>
      </c>
      <c r="P26" s="12"/>
      <c r="Q26" s="12">
        <f t="shared" si="1"/>
        <v>2716108211</v>
      </c>
    </row>
    <row r="27" spans="1:17">
      <c r="A27" s="1" t="s">
        <v>122</v>
      </c>
      <c r="C27" s="12">
        <v>1550260274</v>
      </c>
      <c r="D27" s="12"/>
      <c r="E27" s="12">
        <v>335939100</v>
      </c>
      <c r="F27" s="12"/>
      <c r="G27" s="12">
        <v>0</v>
      </c>
      <c r="H27" s="12"/>
      <c r="I27" s="12">
        <f t="shared" si="0"/>
        <v>1886199374</v>
      </c>
      <c r="J27" s="12"/>
      <c r="K27" s="12">
        <v>3994422200</v>
      </c>
      <c r="L27" s="12"/>
      <c r="M27" s="12">
        <v>1688385945</v>
      </c>
      <c r="N27" s="12"/>
      <c r="O27" s="12">
        <v>0</v>
      </c>
      <c r="P27" s="12"/>
      <c r="Q27" s="12">
        <f t="shared" si="1"/>
        <v>5682808145</v>
      </c>
    </row>
    <row r="28" spans="1:17">
      <c r="A28" s="1" t="s">
        <v>101</v>
      </c>
      <c r="C28" s="12">
        <v>0</v>
      </c>
      <c r="D28" s="12"/>
      <c r="E28" s="12">
        <v>1513237676</v>
      </c>
      <c r="F28" s="12"/>
      <c r="G28" s="12">
        <v>0</v>
      </c>
      <c r="H28" s="12"/>
      <c r="I28" s="12">
        <f t="shared" si="0"/>
        <v>1513237676</v>
      </c>
      <c r="J28" s="12"/>
      <c r="K28" s="12">
        <v>0</v>
      </c>
      <c r="L28" s="12"/>
      <c r="M28" s="12">
        <v>15202483051</v>
      </c>
      <c r="N28" s="12"/>
      <c r="O28" s="12">
        <v>0</v>
      </c>
      <c r="P28" s="12"/>
      <c r="Q28" s="12">
        <f t="shared" si="1"/>
        <v>15202483051</v>
      </c>
    </row>
    <row r="29" spans="1:17">
      <c r="A29" s="1" t="s">
        <v>79</v>
      </c>
      <c r="C29" s="12">
        <v>0</v>
      </c>
      <c r="D29" s="12"/>
      <c r="E29" s="12">
        <v>140430542</v>
      </c>
      <c r="F29" s="12"/>
      <c r="G29" s="12">
        <v>0</v>
      </c>
      <c r="H29" s="12"/>
      <c r="I29" s="12">
        <f t="shared" si="0"/>
        <v>140430542</v>
      </c>
      <c r="J29" s="12"/>
      <c r="K29" s="12">
        <v>0</v>
      </c>
      <c r="L29" s="12"/>
      <c r="M29" s="12">
        <v>337130572</v>
      </c>
      <c r="N29" s="12"/>
      <c r="O29" s="12">
        <v>0</v>
      </c>
      <c r="P29" s="12"/>
      <c r="Q29" s="12">
        <f t="shared" si="1"/>
        <v>337130572</v>
      </c>
    </row>
    <row r="30" spans="1:17">
      <c r="A30" s="1" t="s">
        <v>75</v>
      </c>
      <c r="C30" s="12">
        <v>0</v>
      </c>
      <c r="D30" s="12"/>
      <c r="E30" s="12">
        <v>4775134</v>
      </c>
      <c r="F30" s="12"/>
      <c r="G30" s="12">
        <v>0</v>
      </c>
      <c r="H30" s="12"/>
      <c r="I30" s="12">
        <f t="shared" si="0"/>
        <v>4775134</v>
      </c>
      <c r="J30" s="12"/>
      <c r="K30" s="12">
        <v>0</v>
      </c>
      <c r="L30" s="12"/>
      <c r="M30" s="12">
        <v>45907678</v>
      </c>
      <c r="N30" s="12"/>
      <c r="O30" s="12">
        <v>0</v>
      </c>
      <c r="P30" s="12"/>
      <c r="Q30" s="12">
        <f t="shared" si="1"/>
        <v>45907678</v>
      </c>
    </row>
    <row r="31" spans="1:17">
      <c r="A31" s="1" t="s">
        <v>110</v>
      </c>
      <c r="C31" s="12">
        <v>0</v>
      </c>
      <c r="D31" s="12"/>
      <c r="E31" s="12">
        <v>769351120</v>
      </c>
      <c r="F31" s="12"/>
      <c r="G31" s="12">
        <v>0</v>
      </c>
      <c r="H31" s="12"/>
      <c r="I31" s="12">
        <f t="shared" si="0"/>
        <v>769351120</v>
      </c>
      <c r="J31" s="12"/>
      <c r="K31" s="12">
        <v>0</v>
      </c>
      <c r="L31" s="12"/>
      <c r="M31" s="12">
        <v>3713813818</v>
      </c>
      <c r="N31" s="12"/>
      <c r="O31" s="12">
        <v>0</v>
      </c>
      <c r="P31" s="12"/>
      <c r="Q31" s="12">
        <f t="shared" si="1"/>
        <v>3713813818</v>
      </c>
    </row>
    <row r="32" spans="1:17">
      <c r="A32" s="1" t="s">
        <v>99</v>
      </c>
      <c r="C32" s="12">
        <v>0</v>
      </c>
      <c r="D32" s="12"/>
      <c r="E32" s="12">
        <v>193443932</v>
      </c>
      <c r="F32" s="12"/>
      <c r="G32" s="12">
        <v>0</v>
      </c>
      <c r="H32" s="12"/>
      <c r="I32" s="12">
        <f t="shared" si="0"/>
        <v>193443932</v>
      </c>
      <c r="J32" s="12"/>
      <c r="K32" s="12">
        <v>0</v>
      </c>
      <c r="L32" s="12"/>
      <c r="M32" s="12">
        <v>1816771650</v>
      </c>
      <c r="N32" s="12"/>
      <c r="O32" s="12">
        <v>0</v>
      </c>
      <c r="P32" s="12"/>
      <c r="Q32" s="12">
        <f t="shared" si="1"/>
        <v>1816771650</v>
      </c>
    </row>
    <row r="33" spans="1:17">
      <c r="A33" s="1" t="s">
        <v>104</v>
      </c>
      <c r="C33" s="12">
        <v>0</v>
      </c>
      <c r="D33" s="12"/>
      <c r="E33" s="12">
        <v>222999</v>
      </c>
      <c r="F33" s="12"/>
      <c r="G33" s="12">
        <v>0</v>
      </c>
      <c r="H33" s="12"/>
      <c r="I33" s="12">
        <f t="shared" si="0"/>
        <v>222999</v>
      </c>
      <c r="J33" s="12"/>
      <c r="K33" s="12">
        <v>0</v>
      </c>
      <c r="L33" s="12"/>
      <c r="M33" s="12">
        <v>1951486</v>
      </c>
      <c r="N33" s="12"/>
      <c r="O33" s="12">
        <v>0</v>
      </c>
      <c r="P33" s="12"/>
      <c r="Q33" s="12">
        <f t="shared" si="1"/>
        <v>1951486</v>
      </c>
    </row>
    <row r="34" spans="1:17">
      <c r="A34" s="1" t="s">
        <v>97</v>
      </c>
      <c r="C34" s="12">
        <v>0</v>
      </c>
      <c r="D34" s="12"/>
      <c r="E34" s="12">
        <v>480479147</v>
      </c>
      <c r="F34" s="12"/>
      <c r="G34" s="12">
        <v>0</v>
      </c>
      <c r="H34" s="12"/>
      <c r="I34" s="12">
        <f t="shared" si="0"/>
        <v>480479147</v>
      </c>
      <c r="J34" s="12"/>
      <c r="K34" s="12">
        <v>0</v>
      </c>
      <c r="L34" s="12"/>
      <c r="M34" s="12">
        <v>4373648882</v>
      </c>
      <c r="N34" s="12"/>
      <c r="O34" s="12">
        <v>0</v>
      </c>
      <c r="P34" s="12"/>
      <c r="Q34" s="12">
        <f t="shared" si="1"/>
        <v>4373648882</v>
      </c>
    </row>
    <row r="35" spans="1:17">
      <c r="A35" s="1" t="s">
        <v>105</v>
      </c>
      <c r="C35" s="12">
        <v>0</v>
      </c>
      <c r="D35" s="12"/>
      <c r="E35" s="12">
        <v>1018049045</v>
      </c>
      <c r="F35" s="12"/>
      <c r="G35" s="12">
        <v>0</v>
      </c>
      <c r="H35" s="12"/>
      <c r="I35" s="12">
        <f t="shared" si="0"/>
        <v>1018049045</v>
      </c>
      <c r="J35" s="12"/>
      <c r="K35" s="12">
        <v>0</v>
      </c>
      <c r="L35" s="12"/>
      <c r="M35" s="12">
        <v>4886664990</v>
      </c>
      <c r="N35" s="12"/>
      <c r="O35" s="12">
        <v>0</v>
      </c>
      <c r="P35" s="12"/>
      <c r="Q35" s="12">
        <f t="shared" si="1"/>
        <v>4886664990</v>
      </c>
    </row>
    <row r="36" spans="1:17">
      <c r="A36" s="1" t="s">
        <v>112</v>
      </c>
      <c r="C36" s="12">
        <v>0</v>
      </c>
      <c r="D36" s="12"/>
      <c r="E36" s="12">
        <v>1895840317</v>
      </c>
      <c r="F36" s="12"/>
      <c r="G36" s="12">
        <v>0</v>
      </c>
      <c r="H36" s="12"/>
      <c r="I36" s="12">
        <f t="shared" si="0"/>
        <v>1895840317</v>
      </c>
      <c r="J36" s="12"/>
      <c r="K36" s="12">
        <v>0</v>
      </c>
      <c r="L36" s="12"/>
      <c r="M36" s="12">
        <v>13487035032</v>
      </c>
      <c r="N36" s="12"/>
      <c r="O36" s="12">
        <v>0</v>
      </c>
      <c r="P36" s="12"/>
      <c r="Q36" s="12">
        <f t="shared" si="1"/>
        <v>13487035032</v>
      </c>
    </row>
    <row r="37" spans="1:17">
      <c r="A37" s="1" t="s">
        <v>85</v>
      </c>
      <c r="C37" s="12">
        <v>0</v>
      </c>
      <c r="D37" s="12"/>
      <c r="E37" s="12">
        <v>218948309</v>
      </c>
      <c r="F37" s="12"/>
      <c r="G37" s="12">
        <v>0</v>
      </c>
      <c r="H37" s="12"/>
      <c r="I37" s="12">
        <f t="shared" si="0"/>
        <v>218948309</v>
      </c>
      <c r="J37" s="12"/>
      <c r="K37" s="12">
        <v>0</v>
      </c>
      <c r="L37" s="12"/>
      <c r="M37" s="12">
        <v>2630844074</v>
      </c>
      <c r="N37" s="12"/>
      <c r="O37" s="12">
        <v>0</v>
      </c>
      <c r="P37" s="12"/>
      <c r="Q37" s="12">
        <f t="shared" si="1"/>
        <v>2630844074</v>
      </c>
    </row>
    <row r="38" spans="1:17">
      <c r="A38" s="1" t="s">
        <v>94</v>
      </c>
      <c r="C38" s="12">
        <v>0</v>
      </c>
      <c r="D38" s="12"/>
      <c r="E38" s="12">
        <v>1228276494</v>
      </c>
      <c r="F38" s="12"/>
      <c r="G38" s="12">
        <v>0</v>
      </c>
      <c r="H38" s="12"/>
      <c r="I38" s="12">
        <f t="shared" si="0"/>
        <v>1228276494</v>
      </c>
      <c r="J38" s="12"/>
      <c r="K38" s="12">
        <v>0</v>
      </c>
      <c r="L38" s="12"/>
      <c r="M38" s="12">
        <v>11174342283</v>
      </c>
      <c r="N38" s="12"/>
      <c r="O38" s="12">
        <v>0</v>
      </c>
      <c r="P38" s="12"/>
      <c r="Q38" s="12">
        <f t="shared" si="1"/>
        <v>11174342283</v>
      </c>
    </row>
    <row r="39" spans="1:17">
      <c r="A39" s="1" t="s">
        <v>107</v>
      </c>
      <c r="C39" s="12">
        <v>0</v>
      </c>
      <c r="D39" s="12"/>
      <c r="E39" s="12">
        <v>365723700</v>
      </c>
      <c r="F39" s="12"/>
      <c r="G39" s="12">
        <v>0</v>
      </c>
      <c r="H39" s="12"/>
      <c r="I39" s="12">
        <f>G39+E39+C39</f>
        <v>365723700</v>
      </c>
      <c r="J39" s="12"/>
      <c r="K39" s="12">
        <v>0</v>
      </c>
      <c r="L39" s="12"/>
      <c r="M39" s="12">
        <v>398949831</v>
      </c>
      <c r="N39" s="12"/>
      <c r="O39" s="12">
        <v>0</v>
      </c>
      <c r="P39" s="12"/>
      <c r="Q39" s="12">
        <f t="shared" si="1"/>
        <v>398949831</v>
      </c>
    </row>
    <row r="40" spans="1:17" ht="24.75" thickBot="1">
      <c r="C40" s="13">
        <f>SUM(C8:C39)</f>
        <v>11089463384</v>
      </c>
      <c r="D40" s="12"/>
      <c r="E40" s="13">
        <f>SUM(E8:E39)</f>
        <v>10004659992</v>
      </c>
      <c r="F40" s="12"/>
      <c r="G40" s="13">
        <f>SUM(G8:G39)</f>
        <v>35213741652</v>
      </c>
      <c r="H40" s="12"/>
      <c r="I40" s="13">
        <f>SUM(I8:I39)</f>
        <v>56307865028</v>
      </c>
      <c r="J40" s="12"/>
      <c r="K40" s="13">
        <f>SUM(K8:K39)</f>
        <v>13533625310</v>
      </c>
      <c r="L40" s="12"/>
      <c r="M40" s="13">
        <f>SUM(M8:M39)</f>
        <v>64945323335</v>
      </c>
      <c r="N40" s="12"/>
      <c r="O40" s="13">
        <f>SUM(O8:O39)</f>
        <v>188042561269</v>
      </c>
      <c r="P40" s="12"/>
      <c r="Q40" s="13">
        <f>SUM(Q8:Q39)</f>
        <v>266521509914</v>
      </c>
    </row>
    <row r="41" spans="1:17" ht="24.75" thickTop="1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2023-11-30T07:05:22Z</dcterms:modified>
</cp:coreProperties>
</file>